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735"/>
  </bookViews>
  <sheets>
    <sheet name="BVC sintetic 2017" sheetId="1" r:id="rId1"/>
  </sheets>
  <externalReferences>
    <externalReference r:id="rId2"/>
  </externalReferences>
  <definedNames>
    <definedName name="_xlnm.Print_Titles" localSheetId="0">'BVC sintetic 2017'!$9:$10</definedName>
  </definedNames>
  <calcPr calcId="114210" fullCalcOnLoad="1"/>
</workbook>
</file>

<file path=xl/calcChain.xml><?xml version="1.0" encoding="utf-8"?>
<calcChain xmlns="http://schemas.openxmlformats.org/spreadsheetml/2006/main">
  <c r="G61" i="1"/>
  <c r="G58"/>
  <c r="G55"/>
  <c r="G34"/>
  <c r="G31"/>
  <c r="G30"/>
  <c r="G29"/>
  <c r="G28"/>
  <c r="G26"/>
  <c r="G25"/>
  <c r="G24"/>
  <c r="G63"/>
  <c r="G21"/>
  <c r="I20"/>
  <c r="G20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G16"/>
  <c r="G13"/>
  <c r="G64"/>
  <c r="K55"/>
  <c r="I13"/>
  <c r="G12"/>
  <c r="J13"/>
  <c r="J20"/>
  <c r="G22"/>
  <c r="G19"/>
  <c r="G18"/>
  <c r="G66"/>
  <c r="G23"/>
  <c r="G62"/>
  <c r="I55"/>
  <c r="K13"/>
  <c r="K20"/>
  <c r="J55"/>
  <c r="I16"/>
  <c r="I22"/>
  <c r="K12"/>
  <c r="J22"/>
  <c r="K22"/>
  <c r="J12"/>
  <c r="I12"/>
  <c r="G33"/>
  <c r="G35"/>
  <c r="G41"/>
  <c r="G43"/>
  <c r="G47"/>
  <c r="I18"/>
  <c r="K16"/>
  <c r="J16"/>
  <c r="K18"/>
  <c r="J18"/>
  <c r="G44"/>
  <c r="G46"/>
</calcChain>
</file>

<file path=xl/sharedStrings.xml><?xml version="1.0" encoding="utf-8"?>
<sst xmlns="http://schemas.openxmlformats.org/spreadsheetml/2006/main" count="100" uniqueCount="95">
  <si>
    <t xml:space="preserve">Anexa </t>
  </si>
  <si>
    <t>MINISTERUL TRANSPORTURILOR</t>
  </si>
  <si>
    <t>COMPANIA NATIONALA AEROPORTURI BUCURESTI SA</t>
  </si>
  <si>
    <t>OTOPENI, CALEA BUCURESTILOR NR. 224 E</t>
  </si>
  <si>
    <t>Cod unic de înregistrare    26490194</t>
  </si>
  <si>
    <t>BUGETUL  DE  VENITURI  ŞI  CHELTUIELI  PE  ANUL 2017</t>
  </si>
  <si>
    <t>mii lei</t>
  </si>
  <si>
    <t>INDICATORI</t>
  </si>
  <si>
    <t>Nr. rd.</t>
  </si>
  <si>
    <t>BVC Aprobat (2016)</t>
  </si>
  <si>
    <t>Propuneri an 2017</t>
  </si>
  <si>
    <t>I.</t>
  </si>
  <si>
    <t>VENITURI TOTALE  (Rd.1=Rd.2+Rd.5+Rd.6)</t>
  </si>
  <si>
    <t>Venituri totale din exploatare, din care</t>
  </si>
  <si>
    <t>a)</t>
  </si>
  <si>
    <t>subventii conform prevederilor legale in vigoare</t>
  </si>
  <si>
    <t>b)</t>
  </si>
  <si>
    <t>transferuri conform prevederilor legale in vigoare</t>
  </si>
  <si>
    <t>Venituri financiare</t>
  </si>
  <si>
    <t>Venituri extraordinare</t>
  </si>
  <si>
    <t>II</t>
  </si>
  <si>
    <t>CHELTUIELI TOTALE  (Rd.7=Rd.8+Rd.20+Rd.21)</t>
  </si>
  <si>
    <t>Cheltuieli de exploatare, din care:</t>
  </si>
  <si>
    <t>A.</t>
  </si>
  <si>
    <t xml:space="preserve"> cheltuieli cu bunuri si servicii</t>
  </si>
  <si>
    <t>B.</t>
  </si>
  <si>
    <t>cheltuieli cu impozite, taxe si varsaminte asimilate</t>
  </si>
  <si>
    <t>C.</t>
  </si>
  <si>
    <t>cheltuieli cu personalul , din care:</t>
  </si>
  <si>
    <t>C0</t>
  </si>
  <si>
    <t>ch. de natura salariala (Rd. 13 + Rd. 14)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</si>
  <si>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</si>
  <si>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</si>
  <si>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</si>
  <si>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</si>
  <si>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</si>
  <si>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</si>
  <si>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 xml:space="preserve"> cheltuieli cu plati compensatorii aferente disponibilizarilor de personal</t>
  </si>
  <si>
    <t>C4</t>
  </si>
  <si>
    <t>cheltuieli aferente contractului de mandat</t>
  </si>
  <si>
    <t>C5</t>
  </si>
  <si>
    <t>cheltuieli cu asigurările şi protecţia socială, fondurile speciale şi alte obligaţii legale</t>
  </si>
  <si>
    <t>D.</t>
  </si>
  <si>
    <t>alte cheltuieli de exploatare</t>
  </si>
  <si>
    <t>Cheltuieli financiare</t>
  </si>
  <si>
    <t>Cheltuieli extraordinare</t>
  </si>
  <si>
    <t>III</t>
  </si>
  <si>
    <t>REZULTATUL BRUT (profit/pierdere)</t>
  </si>
  <si>
    <t>IV</t>
  </si>
  <si>
    <t>IMPOZIT PE PROFIT</t>
  </si>
  <si>
    <t>V</t>
  </si>
  <si>
    <t>PROFITUL CONTABIL RĂMAS DUPĂ DEDUCEREA IMPOZITULUI PE PROFIT,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</si>
  <si>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</si>
  <si>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</si>
  <si>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</si>
  <si>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</si>
  <si>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</t>
  </si>
  <si>
    <t>Profitul contabil rămas după deducerea sumelor de la Rd. 25, 26, 27, 28 şi 29.</t>
  </si>
  <si>
    <t xml:space="preserve">Participarea salariaţilor la profit în limita a 10% din profitul net,  dar nu mai mult de nivelul unui salariu de bază mediu lunar realizat la nivelul operatorului economic în exerciţiul  financiar de referinţă </t>
  </si>
  <si>
    <t xml:space="preserve">Minim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</si>
  <si>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 dividende cuvenite bugetului de stat</t>
  </si>
  <si>
    <t xml:space="preserve">   -  dividende cuvenite bugetului local</t>
  </si>
  <si>
    <t>33a</t>
  </si>
  <si>
    <t>c)</t>
  </si>
  <si>
    <t xml:space="preserve">   -  dividende cuvenite altor actionari</t>
  </si>
  <si>
    <t>Profitul nerepartizat pe destinaţiile prevăzute la Rd.31 - Rd.32 se repartizează la alte rezerve şi constituie sursă proprie de finanţare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</si>
  <si>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</si>
  <si>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</si>
  <si>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</si>
  <si>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</si>
  <si>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</si>
  <si>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</si>
  <si>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</si>
  <si>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</si>
  <si>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</si>
  <si>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</si>
  <si>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</si>
  <si>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</si>
  <si>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</si>
  <si>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buget, din care:</t>
  </si>
  <si>
    <t>alocatii bugetare aferente platii angajamentelor
 din anii anteriori</t>
  </si>
  <si>
    <t>IX</t>
  </si>
  <si>
    <t>CHELTUIELI  PENTRU INVESTIŢII</t>
  </si>
  <si>
    <t>X</t>
  </si>
  <si>
    <t>DATE DE FUNDAMENTARE</t>
  </si>
  <si>
    <t>Nr. de personal prognozat la finele anului</t>
  </si>
  <si>
    <t>Nr.mediu de salariaţi total</t>
  </si>
  <si>
    <t>Câştigul mediu lunar pe salariat (lei/persoană) determinat pe baza cheltuielilor de natura salariala *)</t>
  </si>
  <si>
    <t>Câştigul mediu lunar pe salariat (lei/persoană) determinat pe baza cheltuielilor cu salariile (Rd.13/Rd.49)/12*1000</t>
  </si>
  <si>
    <t>Productivitatea muncii în unităţi valorice pe total personal mediu în preţuri curente (mii lei/persoană) (Rd.2/Rd.49)</t>
  </si>
  <si>
    <t>Productivitatea muncii în unităţi fizice pe total personal mediu (cantitate produse finite/persoana)</t>
  </si>
  <si>
    <t>Cheltuieli totale la 1000 lei venituri totale        (Rd.7/Rd.1)x1000</t>
  </si>
  <si>
    <t>Plăţi restante</t>
  </si>
  <si>
    <t>Creanţe restante</t>
  </si>
  <si>
    <t>*) Rd. 50=Rd.155 din Anexa de fundamentare nr. 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</si>
</sst>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" fillId="0" borderId="0" xfId="2" applyFont="1" applyFill="1" applyBorder="1"/>
    <xf numFmtId="0" fontId="3" fillId="0" borderId="0" xfId="2" applyFont="1" applyFill="1" applyBorder="1"/>
    <xf numFmtId="0" fontId="1" fillId="0" borderId="0" xfId="2" applyFont="1" applyFill="1"/>
    <xf numFmtId="4" fontId="1" fillId="0" borderId="0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wrapText="1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wrapText="1"/>
    </xf>
    <xf numFmtId="0" fontId="6" fillId="0" borderId="0" xfId="2" applyFont="1" applyFill="1" applyBorder="1"/>
    <xf numFmtId="0" fontId="1" fillId="0" borderId="0" xfId="3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center" wrapText="1"/>
    </xf>
    <xf numFmtId="4" fontId="1" fillId="0" borderId="1" xfId="2" applyNumberFormat="1" applyFont="1" applyFill="1" applyBorder="1" applyAlignment="1">
      <alignment horizontal="right"/>
    </xf>
    <xf numFmtId="4" fontId="1" fillId="0" borderId="0" xfId="2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left" vertical="top" wrapText="1"/>
    </xf>
    <xf numFmtId="4" fontId="1" fillId="0" borderId="1" xfId="2" applyNumberFormat="1" applyFont="1" applyFill="1" applyBorder="1" applyAlignment="1">
      <alignment horizontal="right" wrapText="1"/>
    </xf>
    <xf numFmtId="4" fontId="9" fillId="0" borderId="0" xfId="2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4" fontId="1" fillId="0" borderId="0" xfId="2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wrapText="1"/>
    </xf>
    <xf numFmtId="0" fontId="1" fillId="0" borderId="0" xfId="2" applyFont="1" applyFill="1" applyBorder="1" applyAlignment="1">
      <alignment wrapText="1"/>
    </xf>
    <xf numFmtId="0" fontId="1" fillId="0" borderId="0" xfId="2" applyFont="1" applyFill="1" applyAlignment="1">
      <alignment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3" fontId="1" fillId="0" borderId="1" xfId="2" applyNumberFormat="1" applyFont="1" applyFill="1" applyBorder="1" applyAlignment="1">
      <alignment horizontal="right"/>
    </xf>
    <xf numFmtId="0" fontId="10" fillId="0" borderId="0" xfId="2" applyFont="1" applyFill="1" applyBorder="1"/>
    <xf numFmtId="0" fontId="3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center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left" wrapText="1"/>
    </xf>
    <xf numFmtId="0" fontId="1" fillId="0" borderId="1" xfId="2" applyFont="1" applyFill="1" applyBorder="1" applyAlignment="1">
      <alignment wrapText="1"/>
    </xf>
    <xf numFmtId="0" fontId="7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</cellXfs>
  <cellStyles count="4">
    <cellStyle name="Normal" xfId="0" builtinId="0"/>
    <cellStyle name="Normal 3" xfId="1"/>
    <cellStyle name="Normal_BVC sint. v.23.01.2013" xfId="2"/>
    <cellStyle name="Normal_Copy of Copy of BVC analitic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amelia%20Iliescu\Proiect%20BVC%202017-2019%20prelucrat%20%2021.02.2017-%20cu%20anex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ustificare cheltuieli 2017"/>
      <sheetName val="BVC 2017 sintetic"/>
      <sheetName val="BVC 2017 analitic"/>
      <sheetName val="CHELT - TRIM CUMULAT"/>
      <sheetName val="Anexa 3"/>
      <sheetName val="Anexa 4"/>
      <sheetName val="Anexa  investitii "/>
      <sheetName val="Investitii propuse"/>
      <sheetName val="investitii cu DSA"/>
      <sheetName val="DOTARI 2017-2019"/>
      <sheetName val="grad indatorare 2015-2020"/>
      <sheetName val="grad indatorare"/>
      <sheetName val="Anexa 6"/>
      <sheetName val="Anexa 7"/>
      <sheetName val="Anexa 8"/>
      <sheetName val="calcul sponsorizari"/>
      <sheetName val="VENITURI - TRIM CUMULAT"/>
      <sheetName val="VEN - ACTIVIT BAZA"/>
      <sheetName val="CH MANDAT 2016"/>
      <sheetName val="cheltuieli mandat 2015"/>
      <sheetName val="ch mandat 2014 - iunie 2014"/>
      <sheetName val="CT Mandat -IUNIE"/>
      <sheetName val="calcul ch mandat 2014-2015-2016"/>
      <sheetName val="BONUSURI"/>
      <sheetName val=" 2014-2015"/>
      <sheetName val="tarif securitate 2017"/>
      <sheetName val="W"/>
      <sheetName val="consumabile"/>
      <sheetName val="ob inventar"/>
      <sheetName val="piese schimb"/>
      <sheetName val="combustibili"/>
      <sheetName val="abonam"/>
      <sheetName val="energie, apa"/>
      <sheetName val="terti"/>
      <sheetName val="reparatii"/>
      <sheetName val="comisioane, onorarii"/>
      <sheetName val="prime asigurare"/>
      <sheetName val="amortizare"/>
      <sheetName val="protocol"/>
      <sheetName val="publicitate"/>
      <sheetName val="scolarizari"/>
      <sheetName val="deplasari"/>
      <sheetName val="posta"/>
      <sheetName val="serv bancare"/>
      <sheetName val="sponsorizari"/>
      <sheetName val="redev, chirii"/>
      <sheetName val="taxe"/>
      <sheetName val="alte chelt exploatare"/>
      <sheetName val="despag, penalit"/>
      <sheetName val="dif curs valutar"/>
      <sheetName val="dobanzi"/>
      <sheetName val="rambursari de rate"/>
      <sheetName val="CASH-FLOW"/>
    </sheetNames>
    <sheetDataSet>
      <sheetData sheetId="0"/>
      <sheetData sheetId="1"/>
      <sheetData sheetId="2"/>
      <sheetData sheetId="3">
        <row r="14">
          <cell r="P14">
            <v>820556.31268020009</v>
          </cell>
        </row>
        <row r="34">
          <cell r="P34">
            <v>22302.881000000001</v>
          </cell>
        </row>
        <row r="43">
          <cell r="P43">
            <v>314889.10715</v>
          </cell>
        </row>
        <row r="91">
          <cell r="P91">
            <v>23907.126757739999</v>
          </cell>
        </row>
        <row r="101">
          <cell r="P101">
            <v>109204.92</v>
          </cell>
        </row>
        <row r="105">
          <cell r="P105">
            <v>29848.26</v>
          </cell>
        </row>
        <row r="113">
          <cell r="P113">
            <v>17206.579999999998</v>
          </cell>
        </row>
        <row r="118">
          <cell r="P118">
            <v>806.99799999999993</v>
          </cell>
        </row>
        <row r="127">
          <cell r="P127">
            <v>36311.936433855997</v>
          </cell>
        </row>
        <row r="134">
          <cell r="P134">
            <v>160969.984</v>
          </cell>
        </row>
        <row r="158">
          <cell r="P158">
            <v>23670.031350000001</v>
          </cell>
        </row>
        <row r="172">
          <cell r="P172">
            <v>21218.53</v>
          </cell>
        </row>
      </sheetData>
      <sheetData sheetId="4"/>
      <sheetData sheetId="5"/>
      <sheetData sheetId="6"/>
      <sheetData sheetId="7">
        <row r="9">
          <cell r="G9">
            <v>315668.01</v>
          </cell>
        </row>
        <row r="22">
          <cell r="G22">
            <v>314975.97909680003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685"/>
  <sheetViews>
    <sheetView tabSelected="1" view="pageBreakPreview" zoomScaleNormal="100" workbookViewId="0">
      <selection activeCell="O22" sqref="O22"/>
    </sheetView>
  </sheetViews>
  <sheetFormatPr defaultRowHeight="12.75"/>
  <cols>
    <col min="1" max="1" width="4.7109375" style="46" customWidth="1"/>
    <col min="2" max="2" width="3.42578125" style="46" customWidth="1"/>
    <col min="3" max="3" width="3.42578125" style="44" customWidth="1"/>
    <col min="4" max="4" width="4.28515625" style="46" customWidth="1"/>
    <col min="5" max="5" width="41.140625" style="37" customWidth="1"/>
    <col min="6" max="6" width="6.28515625" style="47" customWidth="1"/>
    <col min="7" max="7" width="12" style="1" hidden="1" customWidth="1"/>
    <col min="8" max="8" width="13.28515625" style="1" customWidth="1"/>
    <col min="9" max="9" width="14.85546875" style="1" hidden="1" customWidth="1"/>
    <col min="10" max="10" width="10.7109375" style="1" hidden="1" customWidth="1"/>
    <col min="11" max="11" width="13.140625" style="1" hidden="1" customWidth="1"/>
    <col min="12" max="12" width="9.42578125" style="1" hidden="1" customWidth="1"/>
    <col min="13" max="13" width="2.85546875" style="1" customWidth="1"/>
    <col min="14" max="16" width="13.85546875" style="1" bestFit="1" customWidth="1"/>
    <col min="17" max="110" width="9.140625" style="1"/>
    <col min="111" max="16384" width="9.140625" style="3"/>
  </cols>
  <sheetData>
    <row r="1" spans="1:114" ht="15.75">
      <c r="A1" s="68" t="s">
        <v>1</v>
      </c>
      <c r="B1" s="68"/>
      <c r="C1" s="68"/>
      <c r="D1" s="68"/>
      <c r="E1" s="68"/>
      <c r="F1" s="68"/>
      <c r="H1" s="2" t="s">
        <v>0</v>
      </c>
    </row>
    <row r="2" spans="1:114" ht="15">
      <c r="A2" s="69" t="s">
        <v>2</v>
      </c>
      <c r="B2" s="69"/>
      <c r="C2" s="69"/>
      <c r="D2" s="69"/>
      <c r="E2" s="69"/>
      <c r="F2" s="69"/>
    </row>
    <row r="3" spans="1:114" ht="15">
      <c r="A3" s="69" t="s">
        <v>3</v>
      </c>
      <c r="B3" s="69"/>
      <c r="C3" s="69"/>
      <c r="D3" s="69"/>
      <c r="E3" s="69"/>
      <c r="F3" s="69"/>
    </row>
    <row r="4" spans="1:114" ht="15">
      <c r="A4" s="69" t="s">
        <v>4</v>
      </c>
      <c r="B4" s="69"/>
      <c r="C4" s="69"/>
      <c r="D4" s="69"/>
      <c r="E4" s="69"/>
      <c r="F4" s="69"/>
    </row>
    <row r="5" spans="1:114" ht="15.75">
      <c r="A5" s="5"/>
      <c r="B5" s="5"/>
      <c r="C5" s="6"/>
      <c r="D5" s="5"/>
      <c r="E5" s="7"/>
      <c r="F5" s="8"/>
    </row>
    <row r="6" spans="1:114" ht="18" customHeight="1">
      <c r="A6" s="67" t="s">
        <v>5</v>
      </c>
      <c r="B6" s="67"/>
      <c r="C6" s="67"/>
      <c r="D6" s="67"/>
      <c r="E6" s="67"/>
      <c r="F6" s="67"/>
      <c r="G6" s="67"/>
      <c r="H6" s="67"/>
      <c r="I6" s="9"/>
      <c r="J6" s="9"/>
      <c r="K6" s="9"/>
    </row>
    <row r="7" spans="1:114" ht="13.5" customHeight="1">
      <c r="A7" s="5"/>
      <c r="B7" s="5"/>
      <c r="C7" s="6"/>
      <c r="D7" s="5"/>
      <c r="E7" s="7"/>
      <c r="F7" s="8"/>
    </row>
    <row r="8" spans="1:114" ht="13.5" customHeight="1">
      <c r="A8" s="10"/>
      <c r="B8" s="10"/>
      <c r="C8" s="11"/>
      <c r="D8" s="10"/>
      <c r="E8" s="12"/>
      <c r="F8" s="8"/>
      <c r="H8" s="13" t="s">
        <v>6</v>
      </c>
      <c r="I8" s="13"/>
      <c r="J8" s="13"/>
      <c r="K8" s="13"/>
      <c r="N8" s="4"/>
    </row>
    <row r="9" spans="1:114" ht="13.5" customHeight="1">
      <c r="A9" s="58"/>
      <c r="B9" s="59"/>
      <c r="C9" s="59"/>
      <c r="D9" s="60" t="s">
        <v>7</v>
      </c>
      <c r="E9" s="61"/>
      <c r="F9" s="61" t="s">
        <v>8</v>
      </c>
      <c r="G9" s="61" t="s">
        <v>9</v>
      </c>
      <c r="H9" s="66" t="s">
        <v>10</v>
      </c>
      <c r="I9" s="14"/>
      <c r="J9" s="14"/>
      <c r="K9" s="14"/>
      <c r="L9" s="65"/>
      <c r="M9" s="15"/>
      <c r="N9" s="4"/>
      <c r="DG9" s="1"/>
      <c r="DH9" s="1"/>
      <c r="DI9" s="1"/>
      <c r="DJ9" s="1"/>
    </row>
    <row r="10" spans="1:114" ht="37.5" customHeight="1">
      <c r="A10" s="59"/>
      <c r="B10" s="59"/>
      <c r="C10" s="59"/>
      <c r="D10" s="61"/>
      <c r="E10" s="61"/>
      <c r="F10" s="61"/>
      <c r="G10" s="61"/>
      <c r="H10" s="66"/>
      <c r="I10" s="16"/>
      <c r="J10" s="16"/>
      <c r="K10" s="16"/>
      <c r="L10" s="65"/>
      <c r="M10" s="15"/>
      <c r="N10" s="4"/>
      <c r="DG10" s="1"/>
      <c r="DH10" s="1"/>
      <c r="DI10" s="1"/>
      <c r="DJ10" s="1"/>
    </row>
    <row r="11" spans="1:114" s="21" customFormat="1" ht="11.25">
      <c r="A11" s="17">
        <v>0</v>
      </c>
      <c r="B11" s="62">
        <v>1</v>
      </c>
      <c r="C11" s="62"/>
      <c r="D11" s="63">
        <v>2</v>
      </c>
      <c r="E11" s="63"/>
      <c r="F11" s="18">
        <v>3</v>
      </c>
      <c r="G11" s="19">
        <v>5</v>
      </c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</row>
    <row r="12" spans="1:114" ht="13.5" customHeight="1">
      <c r="A12" s="22" t="s">
        <v>11</v>
      </c>
      <c r="B12" s="23"/>
      <c r="C12" s="24"/>
      <c r="D12" s="52" t="s">
        <v>12</v>
      </c>
      <c r="E12" s="52"/>
      <c r="F12" s="25">
        <v>1</v>
      </c>
      <c r="G12" s="26">
        <f>SUM(G13+G16+G17)</f>
        <v>842859.19368020014</v>
      </c>
      <c r="H12" s="26">
        <v>983173.4581312713</v>
      </c>
      <c r="I12" s="27" t="e">
        <f>#REF!-#REF!</f>
        <v>#REF!</v>
      </c>
      <c r="J12" s="27" t="e">
        <f>#REF!-#REF!</f>
        <v>#REF!</v>
      </c>
      <c r="K12" s="27" t="e">
        <f>#REF!-#REF!</f>
        <v>#REF!</v>
      </c>
      <c r="L12" s="28"/>
      <c r="M12" s="28"/>
      <c r="N12" s="4"/>
      <c r="O12" s="4"/>
      <c r="P12" s="4"/>
    </row>
    <row r="13" spans="1:114" ht="15" customHeight="1">
      <c r="A13" s="54"/>
      <c r="B13" s="23">
        <v>1</v>
      </c>
      <c r="C13" s="24"/>
      <c r="D13" s="49" t="s">
        <v>13</v>
      </c>
      <c r="E13" s="49"/>
      <c r="F13" s="25">
        <v>2</v>
      </c>
      <c r="G13" s="26">
        <f>'[1]BVC 2017 analitic'!P14</f>
        <v>820556.31268020009</v>
      </c>
      <c r="H13" s="26">
        <v>957043.4581312713</v>
      </c>
      <c r="I13" s="27" t="e">
        <f>#REF!-#REF!</f>
        <v>#REF!</v>
      </c>
      <c r="J13" s="27" t="e">
        <f>#REF!-#REF!</f>
        <v>#REF!</v>
      </c>
      <c r="K13" s="27" t="e">
        <f>#REF!-#REF!</f>
        <v>#REF!</v>
      </c>
      <c r="L13" s="28"/>
      <c r="M13" s="28"/>
    </row>
    <row r="14" spans="1:114">
      <c r="A14" s="54"/>
      <c r="B14" s="23"/>
      <c r="C14" s="24"/>
      <c r="D14" s="29" t="s">
        <v>14</v>
      </c>
      <c r="E14" s="29" t="s">
        <v>15</v>
      </c>
      <c r="F14" s="25">
        <v>3</v>
      </c>
      <c r="G14" s="26"/>
      <c r="H14" s="26"/>
      <c r="I14" s="27"/>
      <c r="J14" s="27"/>
      <c r="K14" s="27"/>
      <c r="L14" s="28"/>
      <c r="M14" s="28"/>
    </row>
    <row r="15" spans="1:114" ht="17.25" customHeight="1">
      <c r="A15" s="54"/>
      <c r="B15" s="23"/>
      <c r="C15" s="24"/>
      <c r="D15" s="29" t="s">
        <v>16</v>
      </c>
      <c r="E15" s="29" t="s">
        <v>17</v>
      </c>
      <c r="F15" s="25">
        <v>4</v>
      </c>
      <c r="G15" s="26"/>
      <c r="H15" s="26"/>
      <c r="I15" s="27"/>
      <c r="J15" s="27"/>
      <c r="K15" s="27"/>
      <c r="L15" s="28"/>
      <c r="M15" s="28"/>
    </row>
    <row r="16" spans="1:114" ht="16.5" customHeight="1">
      <c r="A16" s="54"/>
      <c r="B16" s="23">
        <v>2</v>
      </c>
      <c r="C16" s="24"/>
      <c r="D16" s="49" t="s">
        <v>18</v>
      </c>
      <c r="E16" s="49"/>
      <c r="F16" s="25">
        <v>5</v>
      </c>
      <c r="G16" s="26">
        <f>'[1]BVC 2017 analitic'!P34</f>
        <v>22302.881000000001</v>
      </c>
      <c r="H16" s="26">
        <v>26130</v>
      </c>
      <c r="I16" s="27" t="e">
        <f>#REF!/#REF!*100</f>
        <v>#REF!</v>
      </c>
      <c r="J16" s="27" t="e">
        <f>#REF!/#REF!*100</f>
        <v>#REF!</v>
      </c>
      <c r="K16" s="27" t="e">
        <f>#REF!/#REF!*100</f>
        <v>#REF!</v>
      </c>
      <c r="L16" s="28"/>
      <c r="M16" s="28"/>
    </row>
    <row r="17" spans="1:17" ht="17.25" customHeight="1">
      <c r="A17" s="54"/>
      <c r="B17" s="23">
        <v>3</v>
      </c>
      <c r="C17" s="24"/>
      <c r="D17" s="49" t="s">
        <v>19</v>
      </c>
      <c r="E17" s="49"/>
      <c r="F17" s="25">
        <v>6</v>
      </c>
      <c r="G17" s="26">
        <v>0</v>
      </c>
      <c r="H17" s="26"/>
      <c r="I17" s="27"/>
      <c r="J17" s="27"/>
      <c r="K17" s="27"/>
      <c r="L17" s="28"/>
      <c r="M17" s="28"/>
      <c r="N17" s="4"/>
    </row>
    <row r="18" spans="1:17">
      <c r="A18" s="22" t="s">
        <v>20</v>
      </c>
      <c r="B18" s="23"/>
      <c r="C18" s="24"/>
      <c r="D18" s="52" t="s">
        <v>21</v>
      </c>
      <c r="E18" s="52"/>
      <c r="F18" s="25">
        <f>F17+1</f>
        <v>7</v>
      </c>
      <c r="G18" s="30">
        <f>SUM(G19+G31+G32)</f>
        <v>716814.94369159581</v>
      </c>
      <c r="H18" s="30">
        <v>757455.90449653193</v>
      </c>
      <c r="I18" s="31" t="e">
        <f>#REF!-#REF!</f>
        <v>#REF!</v>
      </c>
      <c r="J18" s="27" t="e">
        <f>#REF!-#REF!</f>
        <v>#REF!</v>
      </c>
      <c r="K18" s="27" t="e">
        <f>#REF!-#REF!</f>
        <v>#REF!</v>
      </c>
      <c r="L18" s="28"/>
      <c r="M18" s="28"/>
      <c r="N18" s="4"/>
      <c r="O18" s="4"/>
      <c r="P18" s="4"/>
    </row>
    <row r="19" spans="1:17" ht="15" customHeight="1">
      <c r="A19" s="54"/>
      <c r="B19" s="23">
        <v>1</v>
      </c>
      <c r="C19" s="24"/>
      <c r="D19" s="49" t="s">
        <v>22</v>
      </c>
      <c r="E19" s="56"/>
      <c r="F19" s="25">
        <f t="shared" ref="F19:F44" si="0">F18+1</f>
        <v>8</v>
      </c>
      <c r="G19" s="30">
        <f>G20+G21+G22+G30</f>
        <v>693144.91234159586</v>
      </c>
      <c r="H19" s="30">
        <v>731322.10932925926</v>
      </c>
      <c r="I19" s="31"/>
      <c r="J19" s="27"/>
      <c r="K19" s="27"/>
      <c r="L19" s="28"/>
      <c r="M19" s="28"/>
      <c r="O19" s="4"/>
      <c r="P19" s="4"/>
      <c r="Q19" s="4"/>
    </row>
    <row r="20" spans="1:17" ht="16.5" customHeight="1">
      <c r="A20" s="54"/>
      <c r="B20" s="64"/>
      <c r="C20" s="24" t="s">
        <v>23</v>
      </c>
      <c r="D20" s="49" t="s">
        <v>24</v>
      </c>
      <c r="E20" s="49"/>
      <c r="F20" s="25">
        <f t="shared" si="0"/>
        <v>9</v>
      </c>
      <c r="G20" s="26">
        <f>'[1]BVC 2017 analitic'!P43</f>
        <v>314889.10715</v>
      </c>
      <c r="H20" s="26">
        <v>351065.92319540004</v>
      </c>
      <c r="I20" s="31" t="e">
        <f>#REF!-#REF!</f>
        <v>#REF!</v>
      </c>
      <c r="J20" s="27" t="e">
        <f>#REF!-#REF!</f>
        <v>#REF!</v>
      </c>
      <c r="K20" s="27" t="e">
        <f>#REF!-#REF!</f>
        <v>#REF!</v>
      </c>
      <c r="L20" s="28"/>
      <c r="M20" s="28"/>
      <c r="N20" s="4"/>
      <c r="O20" s="4"/>
      <c r="P20" s="4"/>
    </row>
    <row r="21" spans="1:17">
      <c r="A21" s="54"/>
      <c r="B21" s="64"/>
      <c r="C21" s="24" t="s">
        <v>25</v>
      </c>
      <c r="D21" s="49" t="s">
        <v>26</v>
      </c>
      <c r="E21" s="56"/>
      <c r="F21" s="25">
        <f t="shared" si="0"/>
        <v>10</v>
      </c>
      <c r="G21" s="26">
        <f>'[1]BVC 2017 analitic'!P91</f>
        <v>23907.126757739999</v>
      </c>
      <c r="H21" s="26">
        <v>22933.516734000001</v>
      </c>
      <c r="I21" s="27"/>
      <c r="J21" s="27"/>
      <c r="K21" s="27"/>
      <c r="L21" s="28"/>
      <c r="M21" s="28"/>
    </row>
    <row r="22" spans="1:17" ht="17.25" customHeight="1">
      <c r="A22" s="54"/>
      <c r="B22" s="64"/>
      <c r="C22" s="24" t="s">
        <v>27</v>
      </c>
      <c r="D22" s="49" t="s">
        <v>28</v>
      </c>
      <c r="E22" s="49"/>
      <c r="F22" s="25">
        <f t="shared" si="0"/>
        <v>11</v>
      </c>
      <c r="G22" s="30">
        <f>G24+G25+G26+G28+G29</f>
        <v>193378.69443385597</v>
      </c>
      <c r="H22" s="30">
        <v>212800.91190389119</v>
      </c>
      <c r="I22" s="31" t="e">
        <f>#REF!-#REF!</f>
        <v>#REF!</v>
      </c>
      <c r="J22" s="27" t="e">
        <f>#REF!-#REF!</f>
        <v>#REF!</v>
      </c>
      <c r="K22" s="27" t="e">
        <f>#REF!-#REF!</f>
        <v>#REF!</v>
      </c>
      <c r="L22" s="32"/>
      <c r="M22" s="28"/>
      <c r="O22" s="4"/>
    </row>
    <row r="23" spans="1:17">
      <c r="A23" s="54"/>
      <c r="B23" s="64"/>
      <c r="C23" s="24"/>
      <c r="D23" s="33" t="s">
        <v>29</v>
      </c>
      <c r="E23" s="29" t="s">
        <v>30</v>
      </c>
      <c r="F23" s="25">
        <f t="shared" si="0"/>
        <v>12</v>
      </c>
      <c r="G23" s="30">
        <f>G24+G25</f>
        <v>139053.18</v>
      </c>
      <c r="H23" s="30">
        <v>161384.81591999999</v>
      </c>
      <c r="I23" s="27"/>
      <c r="J23" s="27"/>
      <c r="K23" s="27"/>
      <c r="L23" s="34"/>
      <c r="M23" s="28"/>
      <c r="O23" s="4"/>
    </row>
    <row r="24" spans="1:17">
      <c r="A24" s="54"/>
      <c r="B24" s="64"/>
      <c r="C24" s="55"/>
      <c r="D24" s="33" t="s">
        <v>31</v>
      </c>
      <c r="E24" s="29" t="s">
        <v>32</v>
      </c>
      <c r="F24" s="25">
        <f t="shared" si="0"/>
        <v>13</v>
      </c>
      <c r="G24" s="26">
        <f>'[1]BVC 2017 analitic'!P101</f>
        <v>109204.92</v>
      </c>
      <c r="H24" s="26">
        <v>117941.31359999999</v>
      </c>
      <c r="I24" s="27"/>
      <c r="J24" s="27"/>
      <c r="K24" s="27"/>
      <c r="L24" s="34"/>
      <c r="M24" s="28"/>
      <c r="N24" s="4"/>
      <c r="O24" s="4"/>
    </row>
    <row r="25" spans="1:17">
      <c r="A25" s="54"/>
      <c r="B25" s="64"/>
      <c r="C25" s="55"/>
      <c r="D25" s="33" t="s">
        <v>33</v>
      </c>
      <c r="E25" s="29" t="s">
        <v>34</v>
      </c>
      <c r="F25" s="25">
        <f t="shared" si="0"/>
        <v>14</v>
      </c>
      <c r="G25" s="26">
        <f>'[1]BVC 2017 analitic'!P105</f>
        <v>29848.26</v>
      </c>
      <c r="H25" s="26">
        <v>43443.50232</v>
      </c>
      <c r="I25" s="27"/>
      <c r="J25" s="27"/>
      <c r="K25" s="27"/>
      <c r="L25" s="34"/>
      <c r="M25" s="28"/>
    </row>
    <row r="26" spans="1:17">
      <c r="A26" s="54"/>
      <c r="B26" s="64"/>
      <c r="C26" s="55"/>
      <c r="D26" s="33" t="s">
        <v>35</v>
      </c>
      <c r="E26" s="29" t="s">
        <v>36</v>
      </c>
      <c r="F26" s="25">
        <f t="shared" si="0"/>
        <v>15</v>
      </c>
      <c r="G26" s="26">
        <f>'[1]BVC 2017 analitic'!P113</f>
        <v>17206.579999999998</v>
      </c>
      <c r="H26" s="26">
        <v>21386.471000000001</v>
      </c>
      <c r="I26" s="27"/>
      <c r="J26" s="27"/>
      <c r="K26" s="27"/>
      <c r="L26" s="28"/>
      <c r="M26" s="28"/>
    </row>
    <row r="27" spans="1:17" ht="25.5">
      <c r="A27" s="54"/>
      <c r="B27" s="64"/>
      <c r="C27" s="55"/>
      <c r="D27" s="33"/>
      <c r="E27" s="29" t="s">
        <v>37</v>
      </c>
      <c r="F27" s="25">
        <f t="shared" si="0"/>
        <v>16</v>
      </c>
      <c r="G27" s="26">
        <v>0</v>
      </c>
      <c r="H27" s="26"/>
      <c r="I27" s="27"/>
      <c r="J27" s="27"/>
      <c r="K27" s="27"/>
      <c r="L27" s="28"/>
      <c r="M27" s="28"/>
    </row>
    <row r="28" spans="1:17">
      <c r="A28" s="54"/>
      <c r="B28" s="64"/>
      <c r="C28" s="55"/>
      <c r="D28" s="33" t="s">
        <v>38</v>
      </c>
      <c r="E28" s="29" t="s">
        <v>39</v>
      </c>
      <c r="F28" s="25">
        <f t="shared" si="0"/>
        <v>17</v>
      </c>
      <c r="G28" s="26">
        <f>'[1]BVC 2017 analitic'!P118</f>
        <v>806.99799999999993</v>
      </c>
      <c r="H28" s="26">
        <v>1253.4357600000001</v>
      </c>
      <c r="I28" s="27"/>
      <c r="J28" s="27"/>
      <c r="K28" s="27"/>
      <c r="L28" s="28"/>
      <c r="M28" s="28"/>
    </row>
    <row r="29" spans="1:17" ht="25.5">
      <c r="A29" s="54"/>
      <c r="B29" s="64"/>
      <c r="C29" s="55"/>
      <c r="D29" s="33" t="s">
        <v>40</v>
      </c>
      <c r="E29" s="29" t="s">
        <v>41</v>
      </c>
      <c r="F29" s="25">
        <f t="shared" si="0"/>
        <v>18</v>
      </c>
      <c r="G29" s="26">
        <f>'[1]BVC 2017 analitic'!P127</f>
        <v>36311.936433855997</v>
      </c>
      <c r="H29" s="26">
        <v>28776.189223891197</v>
      </c>
      <c r="I29" s="27"/>
      <c r="J29" s="27"/>
      <c r="K29" s="27"/>
      <c r="L29" s="28"/>
      <c r="M29" s="28"/>
    </row>
    <row r="30" spans="1:17" ht="15" customHeight="1">
      <c r="A30" s="54"/>
      <c r="B30" s="64"/>
      <c r="C30" s="24" t="s">
        <v>42</v>
      </c>
      <c r="D30" s="49" t="s">
        <v>43</v>
      </c>
      <c r="E30" s="56"/>
      <c r="F30" s="25">
        <f t="shared" si="0"/>
        <v>19</v>
      </c>
      <c r="G30" s="26">
        <f>'[1]BVC 2017 analitic'!P134</f>
        <v>160969.984</v>
      </c>
      <c r="H30" s="26">
        <v>144521.75749596799</v>
      </c>
      <c r="I30" s="31"/>
      <c r="J30" s="27"/>
      <c r="K30" s="27"/>
      <c r="L30" s="32"/>
      <c r="M30" s="28"/>
    </row>
    <row r="31" spans="1:17" ht="17.25" customHeight="1">
      <c r="A31" s="54"/>
      <c r="B31" s="23">
        <v>2</v>
      </c>
      <c r="C31" s="24"/>
      <c r="D31" s="49" t="s">
        <v>44</v>
      </c>
      <c r="E31" s="49"/>
      <c r="F31" s="25">
        <f t="shared" si="0"/>
        <v>20</v>
      </c>
      <c r="G31" s="26">
        <f>'[1]BVC 2017 analitic'!P158</f>
        <v>23670.031350000001</v>
      </c>
      <c r="H31" s="26">
        <v>26133.785167272727</v>
      </c>
      <c r="I31" s="27"/>
      <c r="J31" s="27"/>
      <c r="K31" s="27"/>
      <c r="L31" s="28"/>
      <c r="M31" s="28"/>
    </row>
    <row r="32" spans="1:17" ht="15.75" customHeight="1">
      <c r="A32" s="54"/>
      <c r="B32" s="23">
        <v>3</v>
      </c>
      <c r="C32" s="24"/>
      <c r="D32" s="49" t="s">
        <v>45</v>
      </c>
      <c r="E32" s="49"/>
      <c r="F32" s="25">
        <f t="shared" si="0"/>
        <v>21</v>
      </c>
      <c r="G32" s="26"/>
      <c r="H32" s="26"/>
      <c r="I32" s="27"/>
      <c r="J32" s="27"/>
      <c r="K32" s="27"/>
      <c r="L32" s="28"/>
      <c r="M32" s="28"/>
    </row>
    <row r="33" spans="1:110" ht="15.75" customHeight="1">
      <c r="A33" s="22" t="s">
        <v>46</v>
      </c>
      <c r="B33" s="23"/>
      <c r="C33" s="24"/>
      <c r="D33" s="52" t="s">
        <v>47</v>
      </c>
      <c r="E33" s="52"/>
      <c r="F33" s="25">
        <f t="shared" si="0"/>
        <v>22</v>
      </c>
      <c r="G33" s="30">
        <f>SUM(G12-G18)</f>
        <v>126044.24998860434</v>
      </c>
      <c r="H33" s="30">
        <v>225717.56363473937</v>
      </c>
      <c r="I33" s="27"/>
      <c r="J33" s="27"/>
      <c r="K33" s="27"/>
      <c r="L33" s="28"/>
      <c r="M33" s="28"/>
      <c r="N33" s="4"/>
      <c r="O33" s="4"/>
      <c r="P33" s="4"/>
    </row>
    <row r="34" spans="1:110" ht="15.75" customHeight="1">
      <c r="A34" s="22" t="s">
        <v>48</v>
      </c>
      <c r="B34" s="23"/>
      <c r="C34" s="24"/>
      <c r="D34" s="52" t="s">
        <v>49</v>
      </c>
      <c r="E34" s="52"/>
      <c r="F34" s="25">
        <f t="shared" si="0"/>
        <v>23</v>
      </c>
      <c r="G34" s="26">
        <f>'[1]BVC 2017 analitic'!P172</f>
        <v>21218.53</v>
      </c>
      <c r="H34" s="26">
        <v>39813.527113423057</v>
      </c>
      <c r="I34" s="27"/>
      <c r="J34" s="27"/>
      <c r="K34" s="27"/>
      <c r="L34" s="28"/>
      <c r="M34" s="28"/>
      <c r="N34" s="4"/>
    </row>
    <row r="35" spans="1:110" s="37" customFormat="1" ht="41.25" customHeight="1">
      <c r="A35" s="22" t="s">
        <v>50</v>
      </c>
      <c r="B35" s="23"/>
      <c r="C35" s="24"/>
      <c r="D35" s="52" t="s">
        <v>51</v>
      </c>
      <c r="E35" s="52"/>
      <c r="F35" s="25">
        <f t="shared" si="0"/>
        <v>24</v>
      </c>
      <c r="G35" s="30">
        <f>G33-G34</f>
        <v>104825.71998860434</v>
      </c>
      <c r="H35" s="30">
        <v>185904.02652131632</v>
      </c>
      <c r="I35" s="27"/>
      <c r="J35" s="27"/>
      <c r="K35" s="27"/>
      <c r="L35" s="35"/>
      <c r="M35" s="35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</row>
    <row r="36" spans="1:110" ht="15.75" customHeight="1">
      <c r="A36" s="54"/>
      <c r="B36" s="23">
        <v>1</v>
      </c>
      <c r="C36" s="24"/>
      <c r="D36" s="49" t="s">
        <v>52</v>
      </c>
      <c r="E36" s="49"/>
      <c r="F36" s="25">
        <f t="shared" si="0"/>
        <v>25</v>
      </c>
      <c r="G36" s="26"/>
      <c r="H36" s="26"/>
      <c r="I36" s="27"/>
      <c r="J36" s="27"/>
      <c r="K36" s="27"/>
      <c r="L36" s="28"/>
      <c r="M36" s="28"/>
    </row>
    <row r="37" spans="1:110" ht="27.75" customHeight="1">
      <c r="A37" s="54"/>
      <c r="B37" s="23">
        <v>2</v>
      </c>
      <c r="C37" s="24"/>
      <c r="D37" s="49" t="s">
        <v>53</v>
      </c>
      <c r="E37" s="49"/>
      <c r="F37" s="25">
        <f t="shared" si="0"/>
        <v>26</v>
      </c>
      <c r="G37" s="26"/>
      <c r="H37" s="26"/>
      <c r="I37" s="27"/>
      <c r="J37" s="27"/>
      <c r="K37" s="27"/>
      <c r="L37" s="28"/>
      <c r="M37" s="28"/>
    </row>
    <row r="38" spans="1:110">
      <c r="A38" s="54"/>
      <c r="B38" s="23">
        <v>3</v>
      </c>
      <c r="C38" s="24"/>
      <c r="D38" s="49" t="s">
        <v>54</v>
      </c>
      <c r="E38" s="49"/>
      <c r="F38" s="25">
        <f t="shared" si="0"/>
        <v>27</v>
      </c>
      <c r="G38" s="26"/>
      <c r="H38" s="26"/>
      <c r="I38" s="27"/>
      <c r="J38" s="27"/>
      <c r="K38" s="27"/>
      <c r="L38" s="28"/>
      <c r="M38" s="28"/>
    </row>
    <row r="39" spans="1:110" ht="78" customHeight="1">
      <c r="A39" s="54"/>
      <c r="B39" s="23">
        <v>4</v>
      </c>
      <c r="C39" s="24"/>
      <c r="D39" s="49" t="s">
        <v>55</v>
      </c>
      <c r="E39" s="57"/>
      <c r="F39" s="25">
        <f t="shared" si="0"/>
        <v>28</v>
      </c>
      <c r="G39" s="26"/>
      <c r="H39" s="26"/>
      <c r="I39" s="27"/>
      <c r="J39" s="27"/>
      <c r="K39" s="27"/>
      <c r="L39" s="28"/>
      <c r="M39" s="28"/>
    </row>
    <row r="40" spans="1:110" ht="20.25" customHeight="1">
      <c r="A40" s="54"/>
      <c r="B40" s="23">
        <v>5</v>
      </c>
      <c r="C40" s="24"/>
      <c r="D40" s="49" t="s">
        <v>56</v>
      </c>
      <c r="E40" s="49"/>
      <c r="F40" s="25">
        <f t="shared" si="0"/>
        <v>29</v>
      </c>
      <c r="G40" s="26"/>
      <c r="H40" s="26"/>
      <c r="I40" s="27"/>
      <c r="J40" s="27"/>
      <c r="K40" s="27"/>
      <c r="L40" s="28"/>
      <c r="M40" s="28"/>
    </row>
    <row r="41" spans="1:110" ht="27.75" customHeight="1">
      <c r="A41" s="54"/>
      <c r="B41" s="23">
        <v>6</v>
      </c>
      <c r="C41" s="24"/>
      <c r="D41" s="49" t="s">
        <v>57</v>
      </c>
      <c r="E41" s="49"/>
      <c r="F41" s="25">
        <f t="shared" si="0"/>
        <v>30</v>
      </c>
      <c r="G41" s="30">
        <f>G35-G36-G37-G38-G39-G40</f>
        <v>104825.71998860434</v>
      </c>
      <c r="H41" s="30">
        <v>185904.02652131632</v>
      </c>
      <c r="I41" s="27"/>
      <c r="J41" s="27"/>
      <c r="K41" s="27"/>
      <c r="L41" s="28"/>
      <c r="M41" s="28"/>
    </row>
    <row r="42" spans="1:110" ht="56.25" customHeight="1">
      <c r="A42" s="54"/>
      <c r="B42" s="23">
        <v>7</v>
      </c>
      <c r="C42" s="24"/>
      <c r="D42" s="49" t="s">
        <v>58</v>
      </c>
      <c r="E42" s="49"/>
      <c r="F42" s="25">
        <f t="shared" si="0"/>
        <v>31</v>
      </c>
      <c r="G42" s="30">
        <v>5968</v>
      </c>
      <c r="H42" s="30">
        <v>5968</v>
      </c>
      <c r="I42" s="27"/>
      <c r="J42" s="27"/>
      <c r="K42" s="27"/>
      <c r="L42" s="28"/>
      <c r="M42" s="28"/>
    </row>
    <row r="43" spans="1:110" ht="66.75" customHeight="1">
      <c r="A43" s="54"/>
      <c r="B43" s="23">
        <v>8</v>
      </c>
      <c r="C43" s="24"/>
      <c r="D43" s="49" t="s">
        <v>59</v>
      </c>
      <c r="E43" s="49"/>
      <c r="F43" s="25">
        <f t="shared" si="0"/>
        <v>32</v>
      </c>
      <c r="G43" s="30">
        <f>(G41+G42)*50/100</f>
        <v>55396.859994302169</v>
      </c>
      <c r="H43" s="30">
        <v>95936.013260658161</v>
      </c>
      <c r="I43" s="27"/>
      <c r="J43" s="27"/>
      <c r="K43" s="27"/>
      <c r="L43" s="28"/>
      <c r="M43" s="28"/>
    </row>
    <row r="44" spans="1:110" ht="27.75" customHeight="1">
      <c r="A44" s="54"/>
      <c r="B44" s="23"/>
      <c r="C44" s="24" t="s">
        <v>14</v>
      </c>
      <c r="D44" s="49" t="s">
        <v>60</v>
      </c>
      <c r="E44" s="49"/>
      <c r="F44" s="25">
        <f t="shared" si="0"/>
        <v>33</v>
      </c>
      <c r="G44" s="30">
        <f>G43*80/100</f>
        <v>44317.487995441734</v>
      </c>
      <c r="H44" s="30">
        <v>76748.810608526517</v>
      </c>
      <c r="I44" s="27"/>
      <c r="J44" s="27"/>
      <c r="K44" s="27"/>
      <c r="L44" s="28"/>
      <c r="M44" s="28"/>
    </row>
    <row r="45" spans="1:110" ht="27.75" customHeight="1">
      <c r="A45" s="54"/>
      <c r="B45" s="23"/>
      <c r="C45" s="24" t="s">
        <v>16</v>
      </c>
      <c r="D45" s="49" t="s">
        <v>61</v>
      </c>
      <c r="E45" s="49"/>
      <c r="F45" s="25" t="s">
        <v>62</v>
      </c>
      <c r="G45" s="30"/>
      <c r="H45" s="30"/>
      <c r="I45" s="27"/>
      <c r="J45" s="27"/>
      <c r="K45" s="27"/>
      <c r="L45" s="28"/>
      <c r="M45" s="28"/>
    </row>
    <row r="46" spans="1:110" ht="27.75" customHeight="1">
      <c r="A46" s="54"/>
      <c r="B46" s="23"/>
      <c r="C46" s="24" t="s">
        <v>63</v>
      </c>
      <c r="D46" s="49" t="s">
        <v>64</v>
      </c>
      <c r="E46" s="49"/>
      <c r="F46" s="25">
        <v>34</v>
      </c>
      <c r="G46" s="30">
        <f>G43-G44</f>
        <v>11079.371998860435</v>
      </c>
      <c r="H46" s="30">
        <v>19187.202652131644</v>
      </c>
      <c r="I46" s="27"/>
      <c r="J46" s="27"/>
      <c r="K46" s="27"/>
      <c r="L46" s="28"/>
      <c r="M46" s="28"/>
    </row>
    <row r="47" spans="1:110" ht="42" customHeight="1">
      <c r="A47" s="54"/>
      <c r="B47" s="38">
        <v>9</v>
      </c>
      <c r="C47" s="39"/>
      <c r="D47" s="49" t="s">
        <v>65</v>
      </c>
      <c r="E47" s="49"/>
      <c r="F47" s="25">
        <v>35</v>
      </c>
      <c r="G47" s="30">
        <f>G35-G43</f>
        <v>49428.859994302169</v>
      </c>
      <c r="H47" s="30">
        <v>89968.013260658161</v>
      </c>
      <c r="I47" s="27"/>
      <c r="J47" s="27"/>
      <c r="K47" s="27"/>
      <c r="L47" s="28"/>
      <c r="M47" s="28"/>
    </row>
    <row r="48" spans="1:110" ht="20.25" customHeight="1">
      <c r="A48" s="22" t="s">
        <v>66</v>
      </c>
      <c r="B48" s="23"/>
      <c r="C48" s="24"/>
      <c r="D48" s="52" t="s">
        <v>67</v>
      </c>
      <c r="E48" s="52"/>
      <c r="F48" s="25">
        <v>36</v>
      </c>
      <c r="G48" s="26"/>
      <c r="H48" s="26"/>
      <c r="I48" s="27"/>
      <c r="J48" s="27"/>
      <c r="K48" s="27"/>
      <c r="L48" s="28"/>
      <c r="M48" s="28"/>
    </row>
    <row r="49" spans="1:16" ht="29.25" customHeight="1">
      <c r="A49" s="22" t="s">
        <v>68</v>
      </c>
      <c r="B49" s="23"/>
      <c r="C49" s="24"/>
      <c r="D49" s="52" t="s">
        <v>69</v>
      </c>
      <c r="E49" s="52"/>
      <c r="F49" s="25">
        <v>37</v>
      </c>
      <c r="G49" s="26"/>
      <c r="H49" s="26"/>
      <c r="I49" s="27"/>
      <c r="J49" s="27"/>
      <c r="K49" s="27"/>
      <c r="L49" s="28"/>
      <c r="M49" s="28"/>
    </row>
    <row r="50" spans="1:16" ht="15.75" customHeight="1">
      <c r="A50" s="22"/>
      <c r="B50" s="23"/>
      <c r="C50" s="24" t="s">
        <v>14</v>
      </c>
      <c r="D50" s="49" t="s">
        <v>70</v>
      </c>
      <c r="E50" s="49"/>
      <c r="F50" s="25">
        <v>38</v>
      </c>
      <c r="G50" s="26"/>
      <c r="H50" s="26"/>
      <c r="I50" s="27"/>
      <c r="J50" s="27"/>
      <c r="K50" s="27"/>
      <c r="L50" s="28"/>
      <c r="M50" s="28"/>
    </row>
    <row r="51" spans="1:16" ht="15.75" customHeight="1">
      <c r="A51" s="22"/>
      <c r="B51" s="23"/>
      <c r="C51" s="24" t="s">
        <v>16</v>
      </c>
      <c r="D51" s="49" t="s">
        <v>71</v>
      </c>
      <c r="E51" s="49"/>
      <c r="F51" s="25">
        <v>39</v>
      </c>
      <c r="G51" s="26"/>
      <c r="H51" s="26"/>
      <c r="I51" s="27"/>
      <c r="J51" s="27"/>
      <c r="K51" s="27"/>
      <c r="L51" s="28"/>
      <c r="M51" s="28"/>
    </row>
    <row r="52" spans="1:16" ht="15.75" customHeight="1">
      <c r="A52" s="22"/>
      <c r="B52" s="23"/>
      <c r="C52" s="24" t="s">
        <v>63</v>
      </c>
      <c r="D52" s="49" t="s">
        <v>72</v>
      </c>
      <c r="E52" s="49"/>
      <c r="F52" s="25">
        <v>40</v>
      </c>
      <c r="G52" s="26"/>
      <c r="H52" s="26"/>
      <c r="I52" s="27"/>
      <c r="J52" s="27"/>
      <c r="K52" s="27"/>
      <c r="L52" s="28"/>
      <c r="M52" s="28"/>
    </row>
    <row r="53" spans="1:16" ht="15.75" customHeight="1">
      <c r="A53" s="22"/>
      <c r="B53" s="23"/>
      <c r="C53" s="24" t="s">
        <v>73</v>
      </c>
      <c r="D53" s="49" t="s">
        <v>74</v>
      </c>
      <c r="E53" s="49"/>
      <c r="F53" s="25">
        <v>41</v>
      </c>
      <c r="G53" s="26"/>
      <c r="H53" s="26"/>
      <c r="I53" s="27"/>
      <c r="J53" s="27"/>
      <c r="K53" s="27"/>
      <c r="L53" s="28"/>
      <c r="M53" s="28"/>
    </row>
    <row r="54" spans="1:16" ht="15.75" customHeight="1">
      <c r="A54" s="22"/>
      <c r="B54" s="23"/>
      <c r="C54" s="24" t="s">
        <v>75</v>
      </c>
      <c r="D54" s="49" t="s">
        <v>76</v>
      </c>
      <c r="E54" s="49"/>
      <c r="F54" s="25">
        <v>42</v>
      </c>
      <c r="G54" s="26"/>
      <c r="H54" s="26"/>
      <c r="I54" s="27"/>
      <c r="J54" s="27"/>
      <c r="K54" s="27"/>
      <c r="L54" s="28"/>
      <c r="M54" s="28"/>
    </row>
    <row r="55" spans="1:16" ht="28.5" customHeight="1">
      <c r="A55" s="22" t="s">
        <v>77</v>
      </c>
      <c r="B55" s="23"/>
      <c r="C55" s="24"/>
      <c r="D55" s="52" t="s">
        <v>78</v>
      </c>
      <c r="E55" s="52"/>
      <c r="F55" s="25">
        <v>43</v>
      </c>
      <c r="G55" s="30">
        <f>'[1]Anexa  investitii '!G9</f>
        <v>315668.01</v>
      </c>
      <c r="H55" s="26">
        <v>294376.36771488521</v>
      </c>
      <c r="I55" s="27" t="e">
        <f>#REF!-#REF!</f>
        <v>#REF!</v>
      </c>
      <c r="J55" s="27" t="e">
        <f>#REF!-#REF!</f>
        <v>#REF!</v>
      </c>
      <c r="K55" s="27" t="e">
        <f>#REF!-#REF!</f>
        <v>#REF!</v>
      </c>
      <c r="L55" s="28"/>
      <c r="M55" s="28"/>
    </row>
    <row r="56" spans="1:16" ht="15.75" customHeight="1">
      <c r="A56" s="22"/>
      <c r="B56" s="23">
        <v>1</v>
      </c>
      <c r="C56" s="24"/>
      <c r="D56" s="49" t="s">
        <v>79</v>
      </c>
      <c r="E56" s="49"/>
      <c r="F56" s="25">
        <v>44</v>
      </c>
      <c r="G56" s="26"/>
      <c r="H56" s="26"/>
      <c r="I56" s="27"/>
      <c r="J56" s="27"/>
      <c r="K56" s="27"/>
      <c r="L56" s="28"/>
      <c r="M56" s="28"/>
    </row>
    <row r="57" spans="1:16" ht="34.5" customHeight="1">
      <c r="A57" s="22"/>
      <c r="B57" s="23"/>
      <c r="C57" s="24"/>
      <c r="D57" s="50" t="s">
        <v>80</v>
      </c>
      <c r="E57" s="51"/>
      <c r="F57" s="25">
        <v>45</v>
      </c>
      <c r="G57" s="26"/>
      <c r="H57" s="26"/>
      <c r="I57" s="27"/>
      <c r="J57" s="27"/>
      <c r="K57" s="27"/>
      <c r="L57" s="28"/>
      <c r="M57" s="28"/>
    </row>
    <row r="58" spans="1:16" ht="15.75" customHeight="1">
      <c r="A58" s="22" t="s">
        <v>81</v>
      </c>
      <c r="B58" s="23"/>
      <c r="C58" s="24"/>
      <c r="D58" s="52" t="s">
        <v>82</v>
      </c>
      <c r="E58" s="52"/>
      <c r="F58" s="25">
        <v>46</v>
      </c>
      <c r="G58" s="30">
        <f>'[1]Anexa  investitii '!G22</f>
        <v>314975.97909680003</v>
      </c>
      <c r="H58" s="26">
        <v>294369.84051239997</v>
      </c>
      <c r="I58" s="27"/>
      <c r="J58" s="27"/>
      <c r="K58" s="27"/>
      <c r="L58" s="28"/>
      <c r="M58" s="28"/>
      <c r="N58" s="4"/>
      <c r="O58" s="4"/>
      <c r="P58" s="4"/>
    </row>
    <row r="59" spans="1:16" ht="17.25" customHeight="1">
      <c r="A59" s="22" t="s">
        <v>83</v>
      </c>
      <c r="B59" s="38"/>
      <c r="C59" s="24"/>
      <c r="D59" s="52" t="s">
        <v>84</v>
      </c>
      <c r="E59" s="52"/>
      <c r="F59" s="25">
        <v>47</v>
      </c>
      <c r="G59" s="26"/>
      <c r="H59" s="26"/>
      <c r="I59" s="27"/>
      <c r="J59" s="27"/>
      <c r="K59" s="27"/>
      <c r="L59" s="28"/>
      <c r="M59" s="28"/>
    </row>
    <row r="60" spans="1:16" ht="18.75" customHeight="1">
      <c r="A60" s="54"/>
      <c r="B60" s="23">
        <v>1</v>
      </c>
      <c r="C60" s="24"/>
      <c r="D60" s="49" t="s">
        <v>85</v>
      </c>
      <c r="E60" s="49"/>
      <c r="F60" s="25">
        <v>48</v>
      </c>
      <c r="G60" s="40">
        <v>1516</v>
      </c>
      <c r="H60" s="40">
        <v>1516</v>
      </c>
      <c r="I60" s="27"/>
      <c r="J60" s="27"/>
      <c r="K60" s="27"/>
      <c r="L60" s="28"/>
      <c r="M60" s="28"/>
    </row>
    <row r="61" spans="1:16" ht="15.75" customHeight="1">
      <c r="A61" s="54"/>
      <c r="B61" s="23">
        <v>2</v>
      </c>
      <c r="C61" s="24"/>
      <c r="D61" s="49" t="s">
        <v>86</v>
      </c>
      <c r="E61" s="49"/>
      <c r="F61" s="25">
        <v>49</v>
      </c>
      <c r="G61" s="40">
        <f>1384+108</f>
        <v>1492</v>
      </c>
      <c r="H61" s="40">
        <v>1492</v>
      </c>
      <c r="I61" s="27"/>
      <c r="J61" s="27"/>
      <c r="K61" s="27"/>
      <c r="L61" s="28"/>
      <c r="M61" s="28"/>
      <c r="O61" s="4"/>
    </row>
    <row r="62" spans="1:16" ht="32.25" customHeight="1">
      <c r="A62" s="54"/>
      <c r="B62" s="23">
        <v>3</v>
      </c>
      <c r="C62" s="24"/>
      <c r="D62" s="49" t="s">
        <v>87</v>
      </c>
      <c r="E62" s="49"/>
      <c r="F62" s="25">
        <v>50</v>
      </c>
      <c r="G62" s="30">
        <f>(G23-1800-4500)/G61/12*1000</f>
        <v>7414.7218498659513</v>
      </c>
      <c r="H62" s="30">
        <v>8401.6841957104552</v>
      </c>
      <c r="I62" s="27"/>
      <c r="J62" s="27"/>
      <c r="K62" s="27"/>
      <c r="L62" s="28"/>
      <c r="M62" s="28"/>
      <c r="N62" s="4"/>
    </row>
    <row r="63" spans="1:16" ht="40.5" customHeight="1">
      <c r="A63" s="54"/>
      <c r="B63" s="23">
        <v>4</v>
      </c>
      <c r="C63" s="24"/>
      <c r="D63" s="49" t="s">
        <v>88</v>
      </c>
      <c r="E63" s="49"/>
      <c r="F63" s="25">
        <v>51</v>
      </c>
      <c r="G63" s="30">
        <f>G24/G61/12*1000</f>
        <v>6099.4705093833772</v>
      </c>
      <c r="H63" s="30">
        <v>6587.4281501340483</v>
      </c>
      <c r="I63" s="27"/>
      <c r="J63" s="27"/>
      <c r="K63" s="27"/>
      <c r="L63" s="28"/>
      <c r="M63" s="28"/>
      <c r="P63" s="4"/>
    </row>
    <row r="64" spans="1:16" ht="43.5" customHeight="1">
      <c r="A64" s="54"/>
      <c r="B64" s="23">
        <v>5</v>
      </c>
      <c r="C64" s="24"/>
      <c r="D64" s="49" t="s">
        <v>89</v>
      </c>
      <c r="E64" s="49"/>
      <c r="F64" s="25">
        <v>52</v>
      </c>
      <c r="G64" s="30">
        <f>G13/G61</f>
        <v>549.9707189545577</v>
      </c>
      <c r="H64" s="30">
        <v>641.45003896197807</v>
      </c>
      <c r="I64" s="27"/>
      <c r="J64" s="27"/>
      <c r="K64" s="27"/>
      <c r="L64" s="28"/>
      <c r="M64" s="28"/>
      <c r="N64" s="41"/>
    </row>
    <row r="65" spans="1:15" ht="29.25" customHeight="1">
      <c r="A65" s="54"/>
      <c r="B65" s="23">
        <v>6</v>
      </c>
      <c r="C65" s="24"/>
      <c r="D65" s="49" t="s">
        <v>90</v>
      </c>
      <c r="E65" s="49"/>
      <c r="F65" s="25">
        <v>53</v>
      </c>
      <c r="G65" s="26"/>
      <c r="H65" s="26"/>
      <c r="I65" s="27"/>
      <c r="J65" s="27"/>
      <c r="K65" s="27"/>
      <c r="L65" s="28"/>
      <c r="M65" s="28"/>
    </row>
    <row r="66" spans="1:15" ht="27.75" customHeight="1">
      <c r="A66" s="54"/>
      <c r="B66" s="23">
        <v>7</v>
      </c>
      <c r="C66" s="24"/>
      <c r="D66" s="49" t="s">
        <v>91</v>
      </c>
      <c r="E66" s="49"/>
      <c r="F66" s="25">
        <v>54</v>
      </c>
      <c r="G66" s="30">
        <f>SUM(G18/G12*1000)</f>
        <v>850.4563384564226</v>
      </c>
      <c r="H66" s="30">
        <v>770.41939876635479</v>
      </c>
      <c r="I66" s="27"/>
      <c r="J66" s="27"/>
      <c r="K66" s="27"/>
      <c r="L66" s="28"/>
      <c r="M66" s="28"/>
    </row>
    <row r="67" spans="1:15" ht="15.75" customHeight="1">
      <c r="A67" s="54"/>
      <c r="B67" s="23">
        <v>8</v>
      </c>
      <c r="C67" s="24"/>
      <c r="D67" s="49" t="s">
        <v>92</v>
      </c>
      <c r="E67" s="49"/>
      <c r="F67" s="25">
        <v>55</v>
      </c>
      <c r="G67" s="26">
        <v>0</v>
      </c>
      <c r="H67" s="26">
        <v>0</v>
      </c>
      <c r="I67" s="27"/>
      <c r="J67" s="27"/>
      <c r="K67" s="27"/>
      <c r="L67" s="28"/>
      <c r="M67" s="28"/>
      <c r="O67" s="4"/>
    </row>
    <row r="68" spans="1:15" ht="15.75" customHeight="1">
      <c r="A68" s="54"/>
      <c r="B68" s="23">
        <v>9</v>
      </c>
      <c r="C68" s="24"/>
      <c r="D68" s="49" t="s">
        <v>93</v>
      </c>
      <c r="E68" s="49"/>
      <c r="F68" s="25">
        <v>56</v>
      </c>
      <c r="G68" s="26">
        <v>8000</v>
      </c>
      <c r="H68" s="26">
        <v>5400</v>
      </c>
      <c r="I68" s="27"/>
      <c r="J68" s="27"/>
      <c r="K68" s="27"/>
      <c r="L68" s="28"/>
      <c r="M68" s="28"/>
      <c r="O68" s="4"/>
    </row>
    <row r="69" spans="1:15" ht="15.75" customHeight="1">
      <c r="A69" s="42"/>
      <c r="B69" s="53" t="s">
        <v>94</v>
      </c>
      <c r="C69" s="53"/>
      <c r="D69" s="53"/>
      <c r="E69" s="53"/>
      <c r="F69" s="53"/>
      <c r="G69" s="53"/>
      <c r="H69" s="53"/>
      <c r="I69" s="42"/>
      <c r="J69" s="42"/>
      <c r="K69" s="42"/>
      <c r="L69" s="28"/>
      <c r="M69" s="28"/>
      <c r="O69" s="4"/>
    </row>
    <row r="70" spans="1:15" ht="15.7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28"/>
      <c r="M70" s="28"/>
      <c r="O70" s="4"/>
    </row>
    <row r="71" spans="1:15" ht="15.7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28"/>
      <c r="M71" s="28"/>
      <c r="O71" s="4"/>
    </row>
    <row r="72" spans="1:15">
      <c r="A72" s="43"/>
      <c r="B72" s="43"/>
      <c r="D72" s="43"/>
      <c r="E72" s="36"/>
      <c r="F72" s="28"/>
      <c r="G72" s="45"/>
      <c r="H72" s="45"/>
    </row>
    <row r="73" spans="1:15">
      <c r="A73" s="43"/>
      <c r="B73" s="43"/>
      <c r="D73" s="43"/>
      <c r="E73" s="36"/>
      <c r="F73" s="28"/>
    </row>
    <row r="74" spans="1:15">
      <c r="A74" s="43"/>
      <c r="B74" s="43"/>
      <c r="D74" s="43"/>
      <c r="E74" s="48"/>
      <c r="F74" s="48"/>
    </row>
    <row r="75" spans="1:15">
      <c r="A75" s="43"/>
      <c r="B75" s="43"/>
      <c r="D75" s="43"/>
      <c r="E75" s="48"/>
      <c r="F75" s="48"/>
    </row>
    <row r="76" spans="1:15">
      <c r="A76" s="43"/>
      <c r="B76" s="43"/>
      <c r="D76" s="43"/>
      <c r="E76" s="36"/>
      <c r="F76" s="28"/>
    </row>
    <row r="77" spans="1:15">
      <c r="A77" s="43"/>
      <c r="B77" s="43"/>
      <c r="D77" s="43"/>
      <c r="E77" s="36"/>
      <c r="F77" s="28"/>
    </row>
    <row r="78" spans="1:15">
      <c r="A78" s="43"/>
      <c r="B78" s="43"/>
      <c r="D78" s="43"/>
      <c r="E78" s="36"/>
      <c r="F78" s="28"/>
    </row>
    <row r="79" spans="1:15">
      <c r="A79" s="43"/>
      <c r="B79" s="43"/>
      <c r="D79" s="43"/>
      <c r="E79" s="36"/>
      <c r="F79" s="28"/>
    </row>
    <row r="80" spans="1:15">
      <c r="A80" s="43"/>
      <c r="B80" s="43"/>
      <c r="D80" s="43"/>
      <c r="E80" s="36"/>
      <c r="F80" s="28"/>
    </row>
    <row r="81" spans="1:6">
      <c r="A81" s="43"/>
      <c r="B81" s="43"/>
      <c r="D81" s="43"/>
      <c r="E81" s="36"/>
      <c r="F81" s="28"/>
    </row>
    <row r="82" spans="1:6">
      <c r="A82" s="43"/>
      <c r="B82" s="43"/>
      <c r="D82" s="43"/>
      <c r="E82" s="36"/>
      <c r="F82" s="28"/>
    </row>
    <row r="83" spans="1:6">
      <c r="A83" s="43"/>
      <c r="B83" s="43"/>
      <c r="D83" s="43"/>
      <c r="E83" s="36"/>
      <c r="F83" s="28"/>
    </row>
    <row r="84" spans="1:6">
      <c r="A84" s="43"/>
      <c r="B84" s="43"/>
      <c r="D84" s="43"/>
      <c r="E84" s="36"/>
      <c r="F84" s="28"/>
    </row>
    <row r="85" spans="1:6">
      <c r="A85" s="43"/>
      <c r="B85" s="43"/>
      <c r="D85" s="43"/>
      <c r="E85" s="36"/>
      <c r="F85" s="28"/>
    </row>
    <row r="86" spans="1:6">
      <c r="A86" s="43"/>
      <c r="B86" s="43"/>
      <c r="D86" s="43"/>
      <c r="E86" s="36"/>
      <c r="F86" s="28"/>
    </row>
    <row r="87" spans="1:6">
      <c r="A87" s="43"/>
      <c r="B87" s="43"/>
      <c r="D87" s="43"/>
      <c r="E87" s="36"/>
      <c r="F87" s="28"/>
    </row>
    <row r="88" spans="1:6">
      <c r="A88" s="43"/>
      <c r="B88" s="43"/>
      <c r="D88" s="43"/>
      <c r="E88" s="36"/>
      <c r="F88" s="28"/>
    </row>
    <row r="89" spans="1:6">
      <c r="A89" s="43"/>
      <c r="B89" s="43"/>
      <c r="D89" s="43"/>
      <c r="E89" s="36"/>
      <c r="F89" s="28"/>
    </row>
    <row r="90" spans="1:6">
      <c r="A90" s="43"/>
      <c r="B90" s="43"/>
      <c r="D90" s="43"/>
      <c r="E90" s="36"/>
      <c r="F90" s="28"/>
    </row>
    <row r="91" spans="1:6">
      <c r="A91" s="43"/>
      <c r="B91" s="43"/>
      <c r="D91" s="43"/>
      <c r="E91" s="36"/>
      <c r="F91" s="28"/>
    </row>
    <row r="92" spans="1:6">
      <c r="A92" s="43"/>
      <c r="B92" s="43"/>
      <c r="D92" s="43"/>
      <c r="E92" s="36"/>
      <c r="F92" s="28"/>
    </row>
    <row r="93" spans="1:6">
      <c r="A93" s="43"/>
      <c r="B93" s="43"/>
      <c r="D93" s="43"/>
      <c r="E93" s="36"/>
      <c r="F93" s="28"/>
    </row>
    <row r="94" spans="1:6">
      <c r="A94" s="43"/>
      <c r="B94" s="43"/>
      <c r="D94" s="43"/>
      <c r="E94" s="36"/>
      <c r="F94" s="28"/>
    </row>
    <row r="95" spans="1:6">
      <c r="A95" s="43"/>
      <c r="B95" s="43"/>
      <c r="D95" s="43"/>
      <c r="E95" s="36"/>
      <c r="F95" s="28"/>
    </row>
    <row r="96" spans="1:6">
      <c r="A96" s="43"/>
      <c r="B96" s="43"/>
      <c r="D96" s="43"/>
      <c r="E96" s="36"/>
      <c r="F96" s="28"/>
    </row>
    <row r="97" spans="1:6">
      <c r="A97" s="43"/>
      <c r="B97" s="43"/>
      <c r="D97" s="43"/>
      <c r="E97" s="36"/>
      <c r="F97" s="28"/>
    </row>
    <row r="98" spans="1:6">
      <c r="A98" s="43"/>
      <c r="B98" s="43"/>
      <c r="D98" s="43"/>
      <c r="E98" s="36"/>
      <c r="F98" s="28"/>
    </row>
    <row r="99" spans="1:6">
      <c r="A99" s="43"/>
      <c r="B99" s="43"/>
      <c r="D99" s="43"/>
      <c r="E99" s="36"/>
      <c r="F99" s="28"/>
    </row>
    <row r="100" spans="1:6">
      <c r="A100" s="43"/>
      <c r="B100" s="43"/>
      <c r="D100" s="43"/>
      <c r="E100" s="36"/>
      <c r="F100" s="28"/>
    </row>
    <row r="101" spans="1:6">
      <c r="A101" s="43"/>
      <c r="B101" s="43"/>
      <c r="D101" s="43"/>
      <c r="E101" s="36"/>
      <c r="F101" s="28"/>
    </row>
    <row r="102" spans="1:6">
      <c r="A102" s="43"/>
      <c r="B102" s="43"/>
      <c r="D102" s="43"/>
      <c r="E102" s="36"/>
      <c r="F102" s="28"/>
    </row>
    <row r="103" spans="1:6">
      <c r="A103" s="43"/>
      <c r="B103" s="43"/>
      <c r="D103" s="43"/>
      <c r="E103" s="36"/>
      <c r="F103" s="28"/>
    </row>
    <row r="104" spans="1:6">
      <c r="A104" s="43"/>
      <c r="B104" s="43"/>
      <c r="D104" s="43"/>
      <c r="E104" s="36"/>
      <c r="F104" s="28"/>
    </row>
    <row r="105" spans="1:6">
      <c r="A105" s="43"/>
      <c r="B105" s="43"/>
      <c r="D105" s="43"/>
      <c r="E105" s="36"/>
      <c r="F105" s="28"/>
    </row>
    <row r="106" spans="1:6">
      <c r="A106" s="43"/>
      <c r="B106" s="43"/>
      <c r="D106" s="43"/>
      <c r="E106" s="36"/>
      <c r="F106" s="28"/>
    </row>
    <row r="107" spans="1:6">
      <c r="A107" s="43"/>
      <c r="B107" s="43"/>
      <c r="D107" s="43"/>
      <c r="E107" s="36"/>
      <c r="F107" s="28"/>
    </row>
    <row r="108" spans="1:6">
      <c r="A108" s="43"/>
      <c r="B108" s="43"/>
      <c r="D108" s="43"/>
      <c r="E108" s="36"/>
      <c r="F108" s="28"/>
    </row>
    <row r="109" spans="1:6">
      <c r="A109" s="43"/>
      <c r="B109" s="43"/>
      <c r="D109" s="43"/>
      <c r="E109" s="36"/>
      <c r="F109" s="28"/>
    </row>
    <row r="110" spans="1:6">
      <c r="A110" s="43"/>
      <c r="B110" s="43"/>
      <c r="D110" s="43"/>
      <c r="E110" s="36"/>
      <c r="F110" s="28"/>
    </row>
    <row r="111" spans="1:6">
      <c r="A111" s="43"/>
      <c r="B111" s="43"/>
      <c r="D111" s="43"/>
      <c r="E111" s="36"/>
      <c r="F111" s="28"/>
    </row>
    <row r="112" spans="1:6">
      <c r="A112" s="43"/>
      <c r="B112" s="43"/>
      <c r="D112" s="43"/>
      <c r="E112" s="36"/>
      <c r="F112" s="28"/>
    </row>
    <row r="113" spans="1:6">
      <c r="A113" s="43"/>
      <c r="B113" s="43"/>
      <c r="D113" s="43"/>
      <c r="E113" s="36"/>
      <c r="F113" s="28"/>
    </row>
    <row r="114" spans="1:6">
      <c r="A114" s="43"/>
      <c r="B114" s="43"/>
      <c r="D114" s="43"/>
      <c r="E114" s="36"/>
      <c r="F114" s="28"/>
    </row>
    <row r="115" spans="1:6">
      <c r="A115" s="43"/>
      <c r="B115" s="43"/>
      <c r="D115" s="43"/>
      <c r="E115" s="36"/>
      <c r="F115" s="28"/>
    </row>
    <row r="116" spans="1:6">
      <c r="A116" s="43"/>
      <c r="B116" s="43"/>
      <c r="D116" s="43"/>
      <c r="E116" s="36"/>
      <c r="F116" s="28"/>
    </row>
    <row r="117" spans="1:6">
      <c r="A117" s="43"/>
      <c r="B117" s="43"/>
      <c r="D117" s="43"/>
      <c r="E117" s="36"/>
      <c r="F117" s="28"/>
    </row>
    <row r="118" spans="1:6">
      <c r="A118" s="43"/>
      <c r="B118" s="43"/>
      <c r="D118" s="43"/>
      <c r="E118" s="36"/>
      <c r="F118" s="28"/>
    </row>
    <row r="119" spans="1:6">
      <c r="A119" s="43"/>
      <c r="B119" s="43"/>
      <c r="D119" s="43"/>
      <c r="E119" s="36"/>
      <c r="F119" s="28"/>
    </row>
    <row r="120" spans="1:6">
      <c r="A120" s="43"/>
      <c r="B120" s="43"/>
      <c r="D120" s="43"/>
      <c r="E120" s="36"/>
      <c r="F120" s="28"/>
    </row>
    <row r="121" spans="1:6">
      <c r="A121" s="43"/>
      <c r="B121" s="43"/>
      <c r="D121" s="43"/>
      <c r="E121" s="36"/>
      <c r="F121" s="28"/>
    </row>
    <row r="122" spans="1:6">
      <c r="A122" s="43"/>
      <c r="B122" s="43"/>
      <c r="D122" s="43"/>
      <c r="E122" s="36"/>
      <c r="F122" s="28"/>
    </row>
    <row r="123" spans="1:6">
      <c r="A123" s="43"/>
      <c r="B123" s="43"/>
      <c r="D123" s="43"/>
      <c r="E123" s="36"/>
      <c r="F123" s="28"/>
    </row>
    <row r="124" spans="1:6">
      <c r="A124" s="43"/>
      <c r="B124" s="43"/>
      <c r="D124" s="43"/>
      <c r="E124" s="36"/>
      <c r="F124" s="28"/>
    </row>
    <row r="125" spans="1:6">
      <c r="A125" s="43"/>
      <c r="B125" s="43"/>
      <c r="D125" s="43"/>
      <c r="E125" s="36"/>
      <c r="F125" s="28"/>
    </row>
    <row r="126" spans="1:6">
      <c r="A126" s="43"/>
      <c r="B126" s="43"/>
      <c r="D126" s="43"/>
      <c r="E126" s="36"/>
      <c r="F126" s="28"/>
    </row>
    <row r="127" spans="1:6">
      <c r="A127" s="43"/>
      <c r="B127" s="43"/>
      <c r="D127" s="43"/>
      <c r="E127" s="36"/>
      <c r="F127" s="28"/>
    </row>
    <row r="128" spans="1:6">
      <c r="A128" s="43"/>
      <c r="B128" s="43"/>
      <c r="D128" s="43"/>
      <c r="E128" s="36"/>
      <c r="F128" s="28"/>
    </row>
    <row r="129" spans="1:6">
      <c r="A129" s="43"/>
      <c r="B129" s="43"/>
      <c r="D129" s="43"/>
      <c r="E129" s="36"/>
      <c r="F129" s="28"/>
    </row>
    <row r="130" spans="1:6">
      <c r="A130" s="43"/>
      <c r="B130" s="43"/>
      <c r="D130" s="43"/>
      <c r="E130" s="36"/>
      <c r="F130" s="28"/>
    </row>
    <row r="131" spans="1:6">
      <c r="A131" s="43"/>
      <c r="B131" s="43"/>
      <c r="D131" s="43"/>
      <c r="E131" s="36"/>
      <c r="F131" s="28"/>
    </row>
    <row r="132" spans="1:6">
      <c r="A132" s="43"/>
      <c r="B132" s="43"/>
      <c r="D132" s="43"/>
      <c r="E132" s="36"/>
      <c r="F132" s="28"/>
    </row>
    <row r="133" spans="1:6">
      <c r="A133" s="43"/>
      <c r="B133" s="43"/>
      <c r="D133" s="43"/>
      <c r="E133" s="36"/>
      <c r="F133" s="28"/>
    </row>
    <row r="134" spans="1:6">
      <c r="A134" s="43"/>
      <c r="B134" s="43"/>
      <c r="D134" s="43"/>
      <c r="E134" s="36"/>
      <c r="F134" s="28"/>
    </row>
    <row r="135" spans="1:6">
      <c r="A135" s="43"/>
      <c r="B135" s="43"/>
      <c r="D135" s="43"/>
      <c r="E135" s="36"/>
      <c r="F135" s="28"/>
    </row>
    <row r="136" spans="1:6">
      <c r="A136" s="43"/>
      <c r="B136" s="43"/>
      <c r="D136" s="43"/>
      <c r="E136" s="36"/>
      <c r="F136" s="28"/>
    </row>
    <row r="137" spans="1:6">
      <c r="A137" s="43"/>
      <c r="B137" s="43"/>
      <c r="D137" s="43"/>
      <c r="E137" s="36"/>
      <c r="F137" s="28"/>
    </row>
    <row r="138" spans="1:6">
      <c r="A138" s="43"/>
      <c r="B138" s="43"/>
      <c r="D138" s="43"/>
      <c r="E138" s="36"/>
      <c r="F138" s="28"/>
    </row>
    <row r="139" spans="1:6">
      <c r="A139" s="43"/>
      <c r="B139" s="43"/>
      <c r="D139" s="43"/>
      <c r="E139" s="36"/>
      <c r="F139" s="28"/>
    </row>
    <row r="140" spans="1:6">
      <c r="A140" s="43"/>
      <c r="B140" s="43"/>
      <c r="D140" s="43"/>
      <c r="E140" s="36"/>
      <c r="F140" s="28"/>
    </row>
    <row r="141" spans="1:6">
      <c r="A141" s="43"/>
      <c r="B141" s="43"/>
      <c r="D141" s="43"/>
      <c r="E141" s="36"/>
      <c r="F141" s="28"/>
    </row>
    <row r="142" spans="1:6">
      <c r="A142" s="43"/>
      <c r="B142" s="43"/>
      <c r="D142" s="43"/>
      <c r="E142" s="36"/>
      <c r="F142" s="28"/>
    </row>
    <row r="143" spans="1:6">
      <c r="A143" s="43"/>
      <c r="B143" s="43"/>
      <c r="D143" s="43"/>
      <c r="E143" s="36"/>
      <c r="F143" s="28"/>
    </row>
    <row r="144" spans="1:6">
      <c r="A144" s="43"/>
      <c r="B144" s="43"/>
      <c r="D144" s="43"/>
      <c r="E144" s="36"/>
      <c r="F144" s="28"/>
    </row>
    <row r="145" spans="1:6">
      <c r="A145" s="43"/>
      <c r="B145" s="43"/>
      <c r="D145" s="43"/>
      <c r="E145" s="36"/>
      <c r="F145" s="28"/>
    </row>
    <row r="146" spans="1:6">
      <c r="A146" s="43"/>
      <c r="B146" s="43"/>
      <c r="D146" s="43"/>
      <c r="E146" s="36"/>
      <c r="F146" s="28"/>
    </row>
    <row r="147" spans="1:6">
      <c r="A147" s="43"/>
      <c r="B147" s="43"/>
      <c r="D147" s="43"/>
      <c r="E147" s="36"/>
      <c r="F147" s="28"/>
    </row>
    <row r="148" spans="1:6">
      <c r="A148" s="43"/>
      <c r="B148" s="43"/>
      <c r="D148" s="43"/>
      <c r="E148" s="36"/>
      <c r="F148" s="28"/>
    </row>
    <row r="149" spans="1:6">
      <c r="A149" s="43"/>
      <c r="B149" s="43"/>
      <c r="D149" s="43"/>
      <c r="E149" s="36"/>
      <c r="F149" s="28"/>
    </row>
    <row r="150" spans="1:6">
      <c r="A150" s="43"/>
      <c r="B150" s="43"/>
      <c r="D150" s="43"/>
      <c r="E150" s="36"/>
      <c r="F150" s="28"/>
    </row>
    <row r="151" spans="1:6">
      <c r="A151" s="43"/>
      <c r="B151" s="43"/>
      <c r="D151" s="43"/>
      <c r="E151" s="36"/>
      <c r="F151" s="28"/>
    </row>
    <row r="152" spans="1:6">
      <c r="A152" s="43"/>
      <c r="B152" s="43"/>
      <c r="D152" s="43"/>
      <c r="E152" s="36"/>
      <c r="F152" s="28"/>
    </row>
    <row r="153" spans="1:6">
      <c r="A153" s="43"/>
      <c r="B153" s="43"/>
      <c r="D153" s="43"/>
      <c r="E153" s="36"/>
      <c r="F153" s="28"/>
    </row>
    <row r="154" spans="1:6">
      <c r="A154" s="43"/>
      <c r="B154" s="43"/>
      <c r="D154" s="43"/>
      <c r="E154" s="36"/>
      <c r="F154" s="28"/>
    </row>
    <row r="155" spans="1:6">
      <c r="A155" s="43"/>
      <c r="B155" s="43"/>
      <c r="D155" s="43"/>
      <c r="E155" s="36"/>
      <c r="F155" s="28"/>
    </row>
    <row r="156" spans="1:6">
      <c r="A156" s="43"/>
      <c r="B156" s="43"/>
      <c r="D156" s="43"/>
      <c r="E156" s="36"/>
      <c r="F156" s="28"/>
    </row>
    <row r="157" spans="1:6">
      <c r="A157" s="43"/>
      <c r="B157" s="43"/>
      <c r="D157" s="43"/>
      <c r="E157" s="36"/>
      <c r="F157" s="28"/>
    </row>
    <row r="158" spans="1:6">
      <c r="A158" s="43"/>
      <c r="B158" s="43"/>
      <c r="D158" s="43"/>
      <c r="E158" s="36"/>
      <c r="F158" s="28"/>
    </row>
    <row r="159" spans="1:6">
      <c r="A159" s="43"/>
      <c r="B159" s="43"/>
      <c r="D159" s="43"/>
      <c r="E159" s="36"/>
      <c r="F159" s="28"/>
    </row>
    <row r="160" spans="1:6">
      <c r="A160" s="43"/>
      <c r="B160" s="43"/>
      <c r="D160" s="43"/>
      <c r="E160" s="36"/>
      <c r="F160" s="28"/>
    </row>
    <row r="161" spans="1:6">
      <c r="A161" s="43"/>
      <c r="B161" s="43"/>
      <c r="D161" s="43"/>
      <c r="E161" s="36"/>
      <c r="F161" s="28"/>
    </row>
    <row r="162" spans="1:6">
      <c r="A162" s="43"/>
      <c r="B162" s="43"/>
      <c r="D162" s="43"/>
      <c r="E162" s="36"/>
      <c r="F162" s="28"/>
    </row>
    <row r="163" spans="1:6">
      <c r="A163" s="43"/>
      <c r="B163" s="43"/>
      <c r="D163" s="43"/>
      <c r="E163" s="36"/>
      <c r="F163" s="28"/>
    </row>
    <row r="164" spans="1:6">
      <c r="A164" s="43"/>
      <c r="B164" s="43"/>
      <c r="D164" s="43"/>
      <c r="E164" s="36"/>
      <c r="F164" s="28"/>
    </row>
    <row r="165" spans="1:6">
      <c r="A165" s="43"/>
      <c r="B165" s="43"/>
      <c r="D165" s="43"/>
      <c r="E165" s="36"/>
      <c r="F165" s="28"/>
    </row>
    <row r="166" spans="1:6">
      <c r="A166" s="43"/>
      <c r="B166" s="43"/>
      <c r="D166" s="43"/>
      <c r="E166" s="36"/>
      <c r="F166" s="28"/>
    </row>
    <row r="167" spans="1:6">
      <c r="A167" s="43"/>
      <c r="B167" s="43"/>
      <c r="D167" s="43"/>
      <c r="E167" s="36"/>
      <c r="F167" s="28"/>
    </row>
    <row r="168" spans="1:6">
      <c r="A168" s="43"/>
      <c r="B168" s="43"/>
      <c r="D168" s="43"/>
      <c r="E168" s="36"/>
      <c r="F168" s="28"/>
    </row>
    <row r="169" spans="1:6">
      <c r="A169" s="43"/>
      <c r="B169" s="43"/>
      <c r="D169" s="43"/>
      <c r="E169" s="36"/>
      <c r="F169" s="28"/>
    </row>
    <row r="170" spans="1:6">
      <c r="A170" s="43"/>
      <c r="B170" s="43"/>
      <c r="D170" s="43"/>
      <c r="E170" s="36"/>
      <c r="F170" s="28"/>
    </row>
    <row r="171" spans="1:6">
      <c r="A171" s="43"/>
      <c r="B171" s="43"/>
      <c r="D171" s="43"/>
      <c r="E171" s="36"/>
      <c r="F171" s="28"/>
    </row>
    <row r="172" spans="1:6">
      <c r="A172" s="43"/>
      <c r="B172" s="43"/>
      <c r="D172" s="43"/>
      <c r="E172" s="36"/>
      <c r="F172" s="28"/>
    </row>
    <row r="173" spans="1:6">
      <c r="A173" s="43"/>
      <c r="B173" s="43"/>
      <c r="D173" s="43"/>
      <c r="E173" s="36"/>
      <c r="F173" s="28"/>
    </row>
    <row r="174" spans="1:6">
      <c r="A174" s="43"/>
      <c r="B174" s="43"/>
      <c r="D174" s="43"/>
      <c r="E174" s="36"/>
      <c r="F174" s="28"/>
    </row>
    <row r="175" spans="1:6">
      <c r="A175" s="43"/>
      <c r="B175" s="43"/>
      <c r="D175" s="43"/>
      <c r="E175" s="36"/>
      <c r="F175" s="28"/>
    </row>
    <row r="176" spans="1:6">
      <c r="A176" s="43"/>
      <c r="B176" s="43"/>
      <c r="D176" s="43"/>
      <c r="E176" s="36"/>
      <c r="F176" s="28"/>
    </row>
    <row r="177" spans="1:6">
      <c r="A177" s="43"/>
      <c r="B177" s="43"/>
      <c r="D177" s="43"/>
      <c r="E177" s="36"/>
      <c r="F177" s="28"/>
    </row>
    <row r="178" spans="1:6">
      <c r="A178" s="43"/>
      <c r="B178" s="43"/>
      <c r="D178" s="43"/>
      <c r="E178" s="36"/>
      <c r="F178" s="28"/>
    </row>
    <row r="179" spans="1:6">
      <c r="A179" s="43"/>
      <c r="B179" s="43"/>
      <c r="D179" s="43"/>
      <c r="E179" s="36"/>
      <c r="F179" s="28"/>
    </row>
    <row r="180" spans="1:6">
      <c r="A180" s="43"/>
      <c r="B180" s="43"/>
      <c r="D180" s="43"/>
      <c r="E180" s="36"/>
      <c r="F180" s="28"/>
    </row>
    <row r="181" spans="1:6">
      <c r="A181" s="43"/>
      <c r="B181" s="43"/>
      <c r="D181" s="43"/>
      <c r="E181" s="36"/>
      <c r="F181" s="28"/>
    </row>
    <row r="182" spans="1:6">
      <c r="A182" s="43"/>
      <c r="B182" s="43"/>
      <c r="D182" s="43"/>
      <c r="E182" s="36"/>
      <c r="F182" s="28"/>
    </row>
    <row r="183" spans="1:6">
      <c r="A183" s="43"/>
      <c r="B183" s="43"/>
      <c r="D183" s="43"/>
      <c r="E183" s="36"/>
      <c r="F183" s="28"/>
    </row>
    <row r="184" spans="1:6">
      <c r="A184" s="43"/>
      <c r="B184" s="43"/>
      <c r="D184" s="43"/>
      <c r="E184" s="36"/>
      <c r="F184" s="28"/>
    </row>
    <row r="185" spans="1:6">
      <c r="A185" s="43"/>
      <c r="B185" s="43"/>
      <c r="D185" s="43"/>
      <c r="E185" s="36"/>
      <c r="F185" s="28"/>
    </row>
    <row r="186" spans="1:6">
      <c r="A186" s="43"/>
      <c r="B186" s="43"/>
      <c r="D186" s="43"/>
      <c r="E186" s="36"/>
      <c r="F186" s="28"/>
    </row>
    <row r="187" spans="1:6">
      <c r="A187" s="43"/>
      <c r="B187" s="43"/>
      <c r="D187" s="43"/>
      <c r="E187" s="36"/>
      <c r="F187" s="28"/>
    </row>
    <row r="188" spans="1:6">
      <c r="A188" s="43"/>
      <c r="B188" s="43"/>
      <c r="D188" s="43"/>
      <c r="E188" s="36"/>
      <c r="F188" s="28"/>
    </row>
    <row r="189" spans="1:6">
      <c r="A189" s="43"/>
      <c r="B189" s="43"/>
      <c r="D189" s="43"/>
      <c r="E189" s="36"/>
      <c r="F189" s="28"/>
    </row>
    <row r="190" spans="1:6">
      <c r="A190" s="43"/>
      <c r="B190" s="43"/>
      <c r="D190" s="43"/>
      <c r="E190" s="36"/>
      <c r="F190" s="28"/>
    </row>
    <row r="191" spans="1:6">
      <c r="A191" s="43"/>
      <c r="B191" s="43"/>
      <c r="D191" s="43"/>
      <c r="E191" s="36"/>
      <c r="F191" s="28"/>
    </row>
    <row r="192" spans="1:6">
      <c r="A192" s="43"/>
      <c r="B192" s="43"/>
      <c r="D192" s="43"/>
      <c r="E192" s="36"/>
      <c r="F192" s="28"/>
    </row>
    <row r="193" spans="1:6">
      <c r="A193" s="43"/>
      <c r="B193" s="43"/>
      <c r="D193" s="43"/>
      <c r="E193" s="36"/>
      <c r="F193" s="28"/>
    </row>
    <row r="194" spans="1:6">
      <c r="A194" s="43"/>
      <c r="B194" s="43"/>
      <c r="D194" s="43"/>
      <c r="E194" s="36"/>
      <c r="F194" s="28"/>
    </row>
    <row r="195" spans="1:6">
      <c r="A195" s="43"/>
      <c r="B195" s="43"/>
      <c r="D195" s="43"/>
      <c r="E195" s="36"/>
      <c r="F195" s="28"/>
    </row>
    <row r="196" spans="1:6">
      <c r="A196" s="43"/>
      <c r="B196" s="43"/>
      <c r="D196" s="43"/>
      <c r="E196" s="36"/>
      <c r="F196" s="28"/>
    </row>
    <row r="197" spans="1:6">
      <c r="A197" s="43"/>
      <c r="B197" s="43"/>
      <c r="D197" s="43"/>
      <c r="E197" s="36"/>
      <c r="F197" s="28"/>
    </row>
    <row r="198" spans="1:6">
      <c r="A198" s="43"/>
      <c r="B198" s="43"/>
      <c r="D198" s="43"/>
      <c r="E198" s="36"/>
      <c r="F198" s="28"/>
    </row>
    <row r="199" spans="1:6">
      <c r="A199" s="43"/>
      <c r="B199" s="43"/>
      <c r="D199" s="43"/>
      <c r="E199" s="36"/>
      <c r="F199" s="28"/>
    </row>
    <row r="200" spans="1:6">
      <c r="A200" s="43"/>
      <c r="B200" s="43"/>
      <c r="D200" s="43"/>
      <c r="E200" s="36"/>
      <c r="F200" s="28"/>
    </row>
    <row r="201" spans="1:6">
      <c r="A201" s="43"/>
      <c r="B201" s="43"/>
      <c r="D201" s="43"/>
      <c r="E201" s="36"/>
      <c r="F201" s="28"/>
    </row>
    <row r="202" spans="1:6">
      <c r="A202" s="43"/>
      <c r="B202" s="43"/>
      <c r="D202" s="43"/>
      <c r="E202" s="36"/>
      <c r="F202" s="28"/>
    </row>
    <row r="203" spans="1:6">
      <c r="A203" s="43"/>
      <c r="B203" s="43"/>
      <c r="D203" s="43"/>
      <c r="E203" s="36"/>
      <c r="F203" s="28"/>
    </row>
    <row r="204" spans="1:6">
      <c r="A204" s="43"/>
      <c r="B204" s="43"/>
      <c r="D204" s="43"/>
      <c r="E204" s="36"/>
      <c r="F204" s="28"/>
    </row>
    <row r="205" spans="1:6">
      <c r="A205" s="43"/>
      <c r="B205" s="43"/>
      <c r="D205" s="43"/>
      <c r="E205" s="36"/>
      <c r="F205" s="28"/>
    </row>
    <row r="206" spans="1:6">
      <c r="A206" s="43"/>
      <c r="B206" s="43"/>
      <c r="D206" s="43"/>
      <c r="E206" s="36"/>
      <c r="F206" s="28"/>
    </row>
    <row r="207" spans="1:6">
      <c r="A207" s="43"/>
      <c r="B207" s="43"/>
      <c r="D207" s="43"/>
      <c r="E207" s="36"/>
      <c r="F207" s="28"/>
    </row>
    <row r="208" spans="1:6">
      <c r="A208" s="43"/>
      <c r="B208" s="43"/>
      <c r="D208" s="43"/>
      <c r="E208" s="36"/>
      <c r="F208" s="28"/>
    </row>
    <row r="209" spans="1:6">
      <c r="A209" s="43"/>
      <c r="B209" s="43"/>
      <c r="D209" s="43"/>
      <c r="E209" s="36"/>
      <c r="F209" s="28"/>
    </row>
    <row r="210" spans="1:6">
      <c r="A210" s="43"/>
      <c r="B210" s="43"/>
      <c r="D210" s="43"/>
      <c r="E210" s="36"/>
      <c r="F210" s="28"/>
    </row>
    <row r="211" spans="1:6">
      <c r="A211" s="43"/>
      <c r="B211" s="43"/>
      <c r="D211" s="43"/>
      <c r="E211" s="36"/>
      <c r="F211" s="28"/>
    </row>
    <row r="212" spans="1:6">
      <c r="A212" s="43"/>
      <c r="B212" s="43"/>
      <c r="D212" s="43"/>
      <c r="E212" s="36"/>
      <c r="F212" s="28"/>
    </row>
    <row r="213" spans="1:6">
      <c r="A213" s="43"/>
      <c r="B213" s="43"/>
      <c r="D213" s="43"/>
      <c r="E213" s="36"/>
      <c r="F213" s="28"/>
    </row>
    <row r="214" spans="1:6">
      <c r="A214" s="43"/>
      <c r="B214" s="43"/>
      <c r="D214" s="43"/>
      <c r="E214" s="36"/>
      <c r="F214" s="28"/>
    </row>
    <row r="215" spans="1:6">
      <c r="A215" s="43"/>
      <c r="B215" s="43"/>
      <c r="D215" s="43"/>
      <c r="E215" s="36"/>
      <c r="F215" s="28"/>
    </row>
    <row r="216" spans="1:6">
      <c r="A216" s="43"/>
      <c r="B216" s="43"/>
      <c r="D216" s="43"/>
      <c r="E216" s="36"/>
      <c r="F216" s="28"/>
    </row>
    <row r="217" spans="1:6">
      <c r="A217" s="43"/>
      <c r="B217" s="43"/>
      <c r="D217" s="43"/>
      <c r="E217" s="36"/>
      <c r="F217" s="28"/>
    </row>
    <row r="218" spans="1:6">
      <c r="A218" s="43"/>
      <c r="B218" s="43"/>
      <c r="D218" s="43"/>
      <c r="E218" s="36"/>
      <c r="F218" s="28"/>
    </row>
    <row r="219" spans="1:6">
      <c r="A219" s="43"/>
      <c r="B219" s="43"/>
      <c r="D219" s="43"/>
      <c r="E219" s="36"/>
      <c r="F219" s="28"/>
    </row>
    <row r="220" spans="1:6">
      <c r="A220" s="43"/>
      <c r="B220" s="43"/>
      <c r="D220" s="43"/>
      <c r="E220" s="36"/>
      <c r="F220" s="28"/>
    </row>
    <row r="221" spans="1:6">
      <c r="A221" s="43"/>
      <c r="B221" s="43"/>
      <c r="D221" s="43"/>
      <c r="E221" s="36"/>
      <c r="F221" s="28"/>
    </row>
    <row r="222" spans="1:6">
      <c r="A222" s="43"/>
      <c r="B222" s="43"/>
      <c r="D222" s="43"/>
      <c r="E222" s="36"/>
      <c r="F222" s="28"/>
    </row>
    <row r="223" spans="1:6">
      <c r="A223" s="43"/>
      <c r="B223" s="43"/>
      <c r="D223" s="43"/>
      <c r="E223" s="36"/>
      <c r="F223" s="28"/>
    </row>
    <row r="224" spans="1:6">
      <c r="A224" s="43"/>
      <c r="B224" s="43"/>
      <c r="D224" s="43"/>
      <c r="E224" s="36"/>
      <c r="F224" s="28"/>
    </row>
    <row r="225" spans="1:6">
      <c r="A225" s="43"/>
      <c r="B225" s="43"/>
      <c r="D225" s="43"/>
      <c r="E225" s="36"/>
      <c r="F225" s="28"/>
    </row>
    <row r="226" spans="1:6">
      <c r="A226" s="43"/>
      <c r="B226" s="43"/>
      <c r="D226" s="43"/>
      <c r="E226" s="36"/>
      <c r="F226" s="28"/>
    </row>
    <row r="227" spans="1:6">
      <c r="A227" s="43"/>
      <c r="B227" s="43"/>
      <c r="D227" s="43"/>
      <c r="E227" s="36"/>
      <c r="F227" s="28"/>
    </row>
    <row r="228" spans="1:6">
      <c r="A228" s="43"/>
      <c r="B228" s="43"/>
      <c r="D228" s="43"/>
      <c r="E228" s="36"/>
      <c r="F228" s="28"/>
    </row>
    <row r="229" spans="1:6">
      <c r="A229" s="43"/>
      <c r="B229" s="43"/>
      <c r="D229" s="43"/>
      <c r="E229" s="36"/>
      <c r="F229" s="28"/>
    </row>
    <row r="230" spans="1:6">
      <c r="A230" s="43"/>
      <c r="B230" s="43"/>
      <c r="D230" s="43"/>
      <c r="E230" s="36"/>
      <c r="F230" s="28"/>
    </row>
    <row r="231" spans="1:6">
      <c r="A231" s="43"/>
      <c r="B231" s="43"/>
      <c r="D231" s="43"/>
      <c r="E231" s="36"/>
      <c r="F231" s="28"/>
    </row>
    <row r="232" spans="1:6">
      <c r="A232" s="43"/>
      <c r="B232" s="43"/>
      <c r="D232" s="43"/>
      <c r="E232" s="36"/>
      <c r="F232" s="28"/>
    </row>
    <row r="233" spans="1:6">
      <c r="A233" s="43"/>
      <c r="B233" s="43"/>
      <c r="D233" s="43"/>
      <c r="E233" s="36"/>
      <c r="F233" s="28"/>
    </row>
    <row r="234" spans="1:6">
      <c r="A234" s="43"/>
      <c r="B234" s="43"/>
      <c r="D234" s="43"/>
      <c r="E234" s="36"/>
      <c r="F234" s="28"/>
    </row>
    <row r="235" spans="1:6">
      <c r="A235" s="43"/>
      <c r="B235" s="43"/>
      <c r="D235" s="43"/>
      <c r="E235" s="36"/>
      <c r="F235" s="28"/>
    </row>
    <row r="236" spans="1:6">
      <c r="A236" s="43"/>
      <c r="B236" s="43"/>
      <c r="D236" s="43"/>
      <c r="E236" s="36"/>
      <c r="F236" s="28"/>
    </row>
    <row r="237" spans="1:6">
      <c r="A237" s="43"/>
      <c r="B237" s="43"/>
      <c r="D237" s="43"/>
      <c r="E237" s="36"/>
      <c r="F237" s="28"/>
    </row>
    <row r="238" spans="1:6">
      <c r="A238" s="43"/>
      <c r="B238" s="43"/>
      <c r="D238" s="43"/>
      <c r="E238" s="36"/>
      <c r="F238" s="28"/>
    </row>
    <row r="239" spans="1:6">
      <c r="A239" s="43"/>
      <c r="B239" s="43"/>
      <c r="D239" s="43"/>
      <c r="E239" s="36"/>
      <c r="F239" s="28"/>
    </row>
    <row r="240" spans="1:6">
      <c r="A240" s="43"/>
      <c r="B240" s="43"/>
      <c r="D240" s="43"/>
      <c r="E240" s="36"/>
      <c r="F240" s="28"/>
    </row>
    <row r="241" spans="1:6">
      <c r="A241" s="43"/>
      <c r="B241" s="43"/>
      <c r="D241" s="43"/>
      <c r="E241" s="36"/>
      <c r="F241" s="28"/>
    </row>
    <row r="242" spans="1:6">
      <c r="A242" s="43"/>
      <c r="B242" s="43"/>
      <c r="D242" s="43"/>
      <c r="E242" s="36"/>
      <c r="F242" s="28"/>
    </row>
    <row r="243" spans="1:6">
      <c r="A243" s="43"/>
      <c r="B243" s="43"/>
      <c r="D243" s="43"/>
      <c r="E243" s="36"/>
      <c r="F243" s="28"/>
    </row>
    <row r="244" spans="1:6">
      <c r="A244" s="43"/>
      <c r="B244" s="43"/>
      <c r="D244" s="43"/>
      <c r="E244" s="36"/>
      <c r="F244" s="28"/>
    </row>
    <row r="245" spans="1:6">
      <c r="A245" s="43"/>
      <c r="B245" s="43"/>
      <c r="D245" s="43"/>
      <c r="E245" s="36"/>
      <c r="F245" s="28"/>
    </row>
    <row r="246" spans="1:6">
      <c r="A246" s="43"/>
      <c r="B246" s="43"/>
      <c r="D246" s="43"/>
      <c r="E246" s="36"/>
      <c r="F246" s="28"/>
    </row>
    <row r="247" spans="1:6">
      <c r="A247" s="43"/>
      <c r="B247" s="43"/>
      <c r="D247" s="43"/>
      <c r="E247" s="36"/>
      <c r="F247" s="28"/>
    </row>
    <row r="248" spans="1:6">
      <c r="A248" s="43"/>
      <c r="B248" s="43"/>
      <c r="D248" s="43"/>
      <c r="E248" s="36"/>
      <c r="F248" s="28"/>
    </row>
    <row r="249" spans="1:6">
      <c r="A249" s="43"/>
      <c r="B249" s="43"/>
      <c r="D249" s="43"/>
      <c r="E249" s="36"/>
      <c r="F249" s="28"/>
    </row>
    <row r="250" spans="1:6">
      <c r="A250" s="43"/>
      <c r="B250" s="43"/>
      <c r="D250" s="43"/>
      <c r="E250" s="36"/>
      <c r="F250" s="28"/>
    </row>
    <row r="251" spans="1:6">
      <c r="A251" s="43"/>
      <c r="B251" s="43"/>
      <c r="D251" s="43"/>
      <c r="E251" s="36"/>
      <c r="F251" s="28"/>
    </row>
    <row r="252" spans="1:6">
      <c r="A252" s="43"/>
      <c r="B252" s="43"/>
      <c r="D252" s="43"/>
      <c r="E252" s="36"/>
      <c r="F252" s="28"/>
    </row>
    <row r="253" spans="1:6">
      <c r="A253" s="43"/>
      <c r="B253" s="43"/>
      <c r="D253" s="43"/>
      <c r="E253" s="36"/>
      <c r="F253" s="28"/>
    </row>
    <row r="254" spans="1:6">
      <c r="A254" s="43"/>
      <c r="B254" s="43"/>
      <c r="D254" s="43"/>
      <c r="E254" s="36"/>
      <c r="F254" s="28"/>
    </row>
    <row r="255" spans="1:6">
      <c r="A255" s="43"/>
      <c r="B255" s="43"/>
      <c r="D255" s="43"/>
      <c r="E255" s="36"/>
      <c r="F255" s="28"/>
    </row>
    <row r="256" spans="1:6">
      <c r="A256" s="43"/>
      <c r="B256" s="43"/>
      <c r="D256" s="43"/>
      <c r="E256" s="36"/>
      <c r="F256" s="28"/>
    </row>
    <row r="257" spans="1:6">
      <c r="A257" s="43"/>
      <c r="B257" s="43"/>
      <c r="D257" s="43"/>
      <c r="E257" s="36"/>
      <c r="F257" s="28"/>
    </row>
    <row r="258" spans="1:6">
      <c r="A258" s="43"/>
      <c r="B258" s="43"/>
      <c r="D258" s="43"/>
      <c r="E258" s="36"/>
      <c r="F258" s="28"/>
    </row>
    <row r="259" spans="1:6">
      <c r="A259" s="43"/>
      <c r="B259" s="43"/>
      <c r="D259" s="43"/>
      <c r="E259" s="36"/>
      <c r="F259" s="28"/>
    </row>
    <row r="260" spans="1:6">
      <c r="A260" s="43"/>
      <c r="B260" s="43"/>
      <c r="D260" s="43"/>
      <c r="E260" s="36"/>
      <c r="F260" s="28"/>
    </row>
    <row r="261" spans="1:6">
      <c r="A261" s="43"/>
      <c r="B261" s="43"/>
      <c r="D261" s="43"/>
      <c r="E261" s="36"/>
      <c r="F261" s="28"/>
    </row>
    <row r="262" spans="1:6">
      <c r="A262" s="43"/>
      <c r="B262" s="43"/>
      <c r="D262" s="43"/>
      <c r="E262" s="36"/>
      <c r="F262" s="28"/>
    </row>
    <row r="263" spans="1:6">
      <c r="A263" s="43"/>
      <c r="B263" s="43"/>
      <c r="D263" s="43"/>
      <c r="E263" s="36"/>
      <c r="F263" s="28"/>
    </row>
    <row r="264" spans="1:6">
      <c r="A264" s="43"/>
      <c r="B264" s="43"/>
      <c r="D264" s="43"/>
      <c r="E264" s="36"/>
      <c r="F264" s="28"/>
    </row>
    <row r="265" spans="1:6">
      <c r="A265" s="43"/>
      <c r="B265" s="43"/>
      <c r="D265" s="43"/>
      <c r="E265" s="36"/>
      <c r="F265" s="28"/>
    </row>
    <row r="266" spans="1:6">
      <c r="A266" s="43"/>
      <c r="B266" s="43"/>
      <c r="D266" s="43"/>
      <c r="E266" s="36"/>
      <c r="F266" s="28"/>
    </row>
    <row r="267" spans="1:6">
      <c r="A267" s="43"/>
      <c r="B267" s="43"/>
      <c r="D267" s="43"/>
      <c r="E267" s="36"/>
      <c r="F267" s="28"/>
    </row>
    <row r="268" spans="1:6">
      <c r="A268" s="43"/>
      <c r="B268" s="43"/>
      <c r="D268" s="43"/>
      <c r="E268" s="36"/>
      <c r="F268" s="28"/>
    </row>
    <row r="269" spans="1:6">
      <c r="A269" s="43"/>
      <c r="B269" s="43"/>
      <c r="D269" s="43"/>
      <c r="E269" s="36"/>
      <c r="F269" s="28"/>
    </row>
    <row r="270" spans="1:6">
      <c r="A270" s="43"/>
      <c r="B270" s="43"/>
      <c r="D270" s="43"/>
      <c r="E270" s="36"/>
      <c r="F270" s="28"/>
    </row>
    <row r="271" spans="1:6">
      <c r="A271" s="43"/>
      <c r="B271" s="43"/>
      <c r="D271" s="43"/>
      <c r="E271" s="36"/>
      <c r="F271" s="28"/>
    </row>
    <row r="272" spans="1:6">
      <c r="A272" s="43"/>
      <c r="B272" s="43"/>
      <c r="D272" s="43"/>
      <c r="E272" s="36"/>
      <c r="F272" s="28"/>
    </row>
    <row r="273" spans="1:6">
      <c r="A273" s="43"/>
      <c r="B273" s="43"/>
      <c r="D273" s="43"/>
      <c r="E273" s="36"/>
      <c r="F273" s="28"/>
    </row>
    <row r="274" spans="1:6">
      <c r="A274" s="43"/>
      <c r="B274" s="43"/>
      <c r="D274" s="43"/>
      <c r="E274" s="36"/>
      <c r="F274" s="28"/>
    </row>
    <row r="275" spans="1:6">
      <c r="A275" s="43"/>
      <c r="B275" s="43"/>
      <c r="D275" s="43"/>
      <c r="E275" s="36"/>
      <c r="F275" s="28"/>
    </row>
    <row r="276" spans="1:6">
      <c r="A276" s="43"/>
      <c r="B276" s="43"/>
      <c r="D276" s="43"/>
      <c r="E276" s="36"/>
      <c r="F276" s="28"/>
    </row>
    <row r="277" spans="1:6">
      <c r="A277" s="43"/>
      <c r="B277" s="43"/>
      <c r="D277" s="43"/>
      <c r="E277" s="36"/>
      <c r="F277" s="28"/>
    </row>
    <row r="278" spans="1:6">
      <c r="A278" s="43"/>
      <c r="B278" s="43"/>
      <c r="D278" s="43"/>
      <c r="E278" s="36"/>
      <c r="F278" s="28"/>
    </row>
    <row r="279" spans="1:6">
      <c r="A279" s="43"/>
      <c r="B279" s="43"/>
      <c r="D279" s="43"/>
      <c r="E279" s="36"/>
      <c r="F279" s="28"/>
    </row>
    <row r="280" spans="1:6">
      <c r="A280" s="43"/>
      <c r="B280" s="43"/>
      <c r="D280" s="43"/>
      <c r="E280" s="36"/>
      <c r="F280" s="28"/>
    </row>
    <row r="281" spans="1:6">
      <c r="A281" s="43"/>
      <c r="B281" s="43"/>
      <c r="D281" s="43"/>
      <c r="E281" s="36"/>
      <c r="F281" s="28"/>
    </row>
    <row r="282" spans="1:6">
      <c r="A282" s="43"/>
      <c r="B282" s="43"/>
      <c r="D282" s="43"/>
      <c r="E282" s="36"/>
      <c r="F282" s="28"/>
    </row>
    <row r="283" spans="1:6">
      <c r="A283" s="43"/>
      <c r="B283" s="43"/>
      <c r="D283" s="43"/>
      <c r="E283" s="36"/>
      <c r="F283" s="28"/>
    </row>
    <row r="284" spans="1:6">
      <c r="A284" s="43"/>
      <c r="B284" s="43"/>
      <c r="D284" s="43"/>
      <c r="E284" s="36"/>
      <c r="F284" s="28"/>
    </row>
    <row r="285" spans="1:6">
      <c r="A285" s="43"/>
      <c r="B285" s="43"/>
      <c r="D285" s="43"/>
      <c r="E285" s="36"/>
      <c r="F285" s="28"/>
    </row>
    <row r="286" spans="1:6">
      <c r="A286" s="43"/>
      <c r="B286" s="43"/>
      <c r="D286" s="43"/>
      <c r="E286" s="36"/>
      <c r="F286" s="28"/>
    </row>
    <row r="287" spans="1:6">
      <c r="A287" s="43"/>
      <c r="B287" s="43"/>
      <c r="D287" s="43"/>
      <c r="E287" s="36"/>
      <c r="F287" s="28"/>
    </row>
    <row r="288" spans="1:6">
      <c r="A288" s="43"/>
      <c r="B288" s="43"/>
      <c r="D288" s="43"/>
      <c r="E288" s="36"/>
      <c r="F288" s="28"/>
    </row>
    <row r="289" spans="1:6">
      <c r="A289" s="43"/>
      <c r="B289" s="43"/>
      <c r="D289" s="43"/>
      <c r="E289" s="36"/>
      <c r="F289" s="28"/>
    </row>
    <row r="290" spans="1:6">
      <c r="A290" s="43"/>
      <c r="B290" s="43"/>
      <c r="D290" s="43"/>
      <c r="E290" s="36"/>
      <c r="F290" s="28"/>
    </row>
    <row r="291" spans="1:6">
      <c r="A291" s="43"/>
      <c r="B291" s="43"/>
      <c r="D291" s="43"/>
      <c r="E291" s="36"/>
      <c r="F291" s="28"/>
    </row>
    <row r="292" spans="1:6">
      <c r="A292" s="43"/>
      <c r="B292" s="43"/>
      <c r="D292" s="43"/>
      <c r="E292" s="36"/>
      <c r="F292" s="28"/>
    </row>
    <row r="293" spans="1:6">
      <c r="A293" s="43"/>
      <c r="B293" s="43"/>
      <c r="D293" s="43"/>
      <c r="E293" s="36"/>
      <c r="F293" s="28"/>
    </row>
    <row r="294" spans="1:6">
      <c r="A294" s="43"/>
      <c r="B294" s="43"/>
      <c r="D294" s="43"/>
      <c r="E294" s="36"/>
      <c r="F294" s="28"/>
    </row>
    <row r="295" spans="1:6">
      <c r="A295" s="43"/>
      <c r="B295" s="43"/>
      <c r="D295" s="43"/>
      <c r="E295" s="36"/>
      <c r="F295" s="28"/>
    </row>
    <row r="296" spans="1:6">
      <c r="A296" s="43"/>
      <c r="B296" s="43"/>
      <c r="D296" s="43"/>
      <c r="E296" s="36"/>
      <c r="F296" s="28"/>
    </row>
    <row r="297" spans="1:6">
      <c r="A297" s="43"/>
      <c r="B297" s="43"/>
      <c r="D297" s="43"/>
      <c r="E297" s="36"/>
      <c r="F297" s="28"/>
    </row>
    <row r="298" spans="1:6">
      <c r="A298" s="43"/>
      <c r="B298" s="43"/>
      <c r="D298" s="43"/>
      <c r="E298" s="36"/>
      <c r="F298" s="28"/>
    </row>
    <row r="299" spans="1:6">
      <c r="A299" s="43"/>
      <c r="B299" s="43"/>
      <c r="D299" s="43"/>
      <c r="E299" s="36"/>
      <c r="F299" s="28"/>
    </row>
    <row r="300" spans="1:6">
      <c r="A300" s="43"/>
      <c r="B300" s="43"/>
      <c r="D300" s="43"/>
      <c r="E300" s="36"/>
      <c r="F300" s="28"/>
    </row>
    <row r="301" spans="1:6">
      <c r="A301" s="43"/>
      <c r="B301" s="43"/>
      <c r="D301" s="43"/>
      <c r="E301" s="36"/>
      <c r="F301" s="28"/>
    </row>
    <row r="302" spans="1:6">
      <c r="A302" s="43"/>
      <c r="B302" s="43"/>
      <c r="D302" s="43"/>
      <c r="E302" s="36"/>
      <c r="F302" s="28"/>
    </row>
    <row r="303" spans="1:6">
      <c r="A303" s="43"/>
      <c r="B303" s="43"/>
      <c r="D303" s="43"/>
      <c r="E303" s="36"/>
      <c r="F303" s="28"/>
    </row>
    <row r="304" spans="1:6">
      <c r="A304" s="43"/>
      <c r="B304" s="43"/>
      <c r="D304" s="43"/>
      <c r="E304" s="36"/>
      <c r="F304" s="28"/>
    </row>
    <row r="305" spans="1:6">
      <c r="A305" s="43"/>
      <c r="B305" s="43"/>
      <c r="D305" s="43"/>
      <c r="E305" s="36"/>
      <c r="F305" s="28"/>
    </row>
    <row r="306" spans="1:6">
      <c r="A306" s="43"/>
      <c r="B306" s="43"/>
      <c r="D306" s="43"/>
      <c r="E306" s="36"/>
      <c r="F306" s="28"/>
    </row>
    <row r="307" spans="1:6">
      <c r="A307" s="43"/>
      <c r="B307" s="43"/>
      <c r="D307" s="43"/>
      <c r="E307" s="36"/>
      <c r="F307" s="28"/>
    </row>
    <row r="308" spans="1:6">
      <c r="A308" s="43"/>
      <c r="B308" s="43"/>
      <c r="D308" s="43"/>
      <c r="E308" s="36"/>
      <c r="F308" s="28"/>
    </row>
    <row r="309" spans="1:6">
      <c r="A309" s="43"/>
      <c r="B309" s="43"/>
      <c r="D309" s="43"/>
      <c r="E309" s="36"/>
      <c r="F309" s="28"/>
    </row>
    <row r="310" spans="1:6">
      <c r="A310" s="43"/>
      <c r="B310" s="43"/>
      <c r="D310" s="43"/>
      <c r="E310" s="36"/>
      <c r="F310" s="28"/>
    </row>
    <row r="311" spans="1:6">
      <c r="A311" s="43"/>
      <c r="B311" s="43"/>
      <c r="D311" s="43"/>
      <c r="E311" s="36"/>
      <c r="F311" s="28"/>
    </row>
    <row r="312" spans="1:6">
      <c r="A312" s="43"/>
      <c r="B312" s="43"/>
      <c r="D312" s="43"/>
      <c r="E312" s="36"/>
      <c r="F312" s="28"/>
    </row>
    <row r="313" spans="1:6">
      <c r="A313" s="43"/>
      <c r="B313" s="43"/>
      <c r="D313" s="43"/>
      <c r="E313" s="36"/>
      <c r="F313" s="28"/>
    </row>
    <row r="314" spans="1:6">
      <c r="A314" s="43"/>
      <c r="B314" s="43"/>
      <c r="D314" s="43"/>
      <c r="E314" s="36"/>
      <c r="F314" s="28"/>
    </row>
    <row r="315" spans="1:6">
      <c r="A315" s="43"/>
      <c r="B315" s="43"/>
      <c r="D315" s="43"/>
      <c r="E315" s="36"/>
      <c r="F315" s="28"/>
    </row>
    <row r="316" spans="1:6">
      <c r="A316" s="43"/>
      <c r="B316" s="43"/>
      <c r="D316" s="43"/>
      <c r="E316" s="36"/>
      <c r="F316" s="28"/>
    </row>
    <row r="317" spans="1:6">
      <c r="A317" s="43"/>
      <c r="B317" s="43"/>
      <c r="D317" s="43"/>
      <c r="E317" s="36"/>
      <c r="F317" s="28"/>
    </row>
    <row r="318" spans="1:6">
      <c r="A318" s="43"/>
      <c r="B318" s="43"/>
      <c r="D318" s="43"/>
      <c r="E318" s="36"/>
      <c r="F318" s="28"/>
    </row>
    <row r="319" spans="1:6">
      <c r="A319" s="43"/>
      <c r="B319" s="43"/>
      <c r="D319" s="43"/>
      <c r="E319" s="36"/>
      <c r="F319" s="28"/>
    </row>
    <row r="320" spans="1:6">
      <c r="A320" s="43"/>
      <c r="B320" s="43"/>
      <c r="D320" s="43"/>
      <c r="E320" s="36"/>
      <c r="F320" s="28"/>
    </row>
    <row r="321" spans="1:6">
      <c r="A321" s="43"/>
      <c r="B321" s="43"/>
      <c r="D321" s="43"/>
      <c r="E321" s="36"/>
      <c r="F321" s="28"/>
    </row>
    <row r="322" spans="1:6">
      <c r="A322" s="43"/>
      <c r="B322" s="43"/>
      <c r="D322" s="43"/>
      <c r="E322" s="36"/>
      <c r="F322" s="28"/>
    </row>
    <row r="323" spans="1:6">
      <c r="A323" s="43"/>
      <c r="B323" s="43"/>
      <c r="D323" s="43"/>
      <c r="E323" s="36"/>
      <c r="F323" s="28"/>
    </row>
    <row r="324" spans="1:6">
      <c r="A324" s="43"/>
      <c r="B324" s="43"/>
      <c r="D324" s="43"/>
      <c r="E324" s="36"/>
      <c r="F324" s="28"/>
    </row>
    <row r="325" spans="1:6">
      <c r="A325" s="43"/>
      <c r="B325" s="43"/>
      <c r="D325" s="43"/>
      <c r="E325" s="36"/>
      <c r="F325" s="28"/>
    </row>
    <row r="326" spans="1:6">
      <c r="A326" s="43"/>
      <c r="B326" s="43"/>
      <c r="D326" s="43"/>
      <c r="E326" s="36"/>
      <c r="F326" s="28"/>
    </row>
    <row r="327" spans="1:6">
      <c r="A327" s="43"/>
      <c r="B327" s="43"/>
      <c r="D327" s="43"/>
      <c r="E327" s="36"/>
      <c r="F327" s="28"/>
    </row>
    <row r="328" spans="1:6">
      <c r="A328" s="43"/>
      <c r="B328" s="43"/>
      <c r="D328" s="43"/>
      <c r="E328" s="36"/>
      <c r="F328" s="28"/>
    </row>
    <row r="329" spans="1:6">
      <c r="A329" s="43"/>
      <c r="B329" s="43"/>
      <c r="D329" s="43"/>
      <c r="E329" s="36"/>
      <c r="F329" s="28"/>
    </row>
    <row r="330" spans="1:6">
      <c r="A330" s="43"/>
      <c r="B330" s="43"/>
      <c r="D330" s="43"/>
      <c r="E330" s="36"/>
      <c r="F330" s="28"/>
    </row>
    <row r="331" spans="1:6">
      <c r="A331" s="43"/>
      <c r="B331" s="43"/>
      <c r="D331" s="43"/>
      <c r="E331" s="36"/>
      <c r="F331" s="28"/>
    </row>
    <row r="332" spans="1:6">
      <c r="A332" s="43"/>
      <c r="B332" s="43"/>
      <c r="D332" s="43"/>
      <c r="E332" s="36"/>
      <c r="F332" s="28"/>
    </row>
    <row r="333" spans="1:6">
      <c r="A333" s="43"/>
      <c r="B333" s="43"/>
      <c r="D333" s="43"/>
      <c r="E333" s="36"/>
      <c r="F333" s="28"/>
    </row>
    <row r="334" spans="1:6">
      <c r="A334" s="43"/>
      <c r="B334" s="43"/>
      <c r="D334" s="43"/>
      <c r="E334" s="36"/>
      <c r="F334" s="28"/>
    </row>
    <row r="335" spans="1:6">
      <c r="A335" s="43"/>
      <c r="B335" s="43"/>
      <c r="D335" s="43"/>
      <c r="E335" s="36"/>
      <c r="F335" s="28"/>
    </row>
    <row r="336" spans="1:6">
      <c r="A336" s="43"/>
      <c r="B336" s="43"/>
      <c r="D336" s="43"/>
      <c r="E336" s="36"/>
      <c r="F336" s="28"/>
    </row>
    <row r="337" spans="1:6">
      <c r="A337" s="43"/>
      <c r="B337" s="43"/>
      <c r="D337" s="43"/>
      <c r="E337" s="36"/>
      <c r="F337" s="28"/>
    </row>
    <row r="338" spans="1:6">
      <c r="A338" s="43"/>
      <c r="B338" s="43"/>
      <c r="D338" s="43"/>
      <c r="E338" s="36"/>
      <c r="F338" s="28"/>
    </row>
    <row r="339" spans="1:6">
      <c r="A339" s="43"/>
      <c r="B339" s="43"/>
      <c r="D339" s="43"/>
      <c r="E339" s="36"/>
      <c r="F339" s="28"/>
    </row>
    <row r="340" spans="1:6">
      <c r="A340" s="43"/>
      <c r="B340" s="43"/>
      <c r="D340" s="43"/>
      <c r="E340" s="36"/>
      <c r="F340" s="28"/>
    </row>
    <row r="341" spans="1:6">
      <c r="A341" s="43"/>
      <c r="B341" s="43"/>
      <c r="D341" s="43"/>
      <c r="E341" s="36"/>
      <c r="F341" s="28"/>
    </row>
    <row r="342" spans="1:6">
      <c r="A342" s="43"/>
      <c r="B342" s="43"/>
      <c r="D342" s="43"/>
      <c r="E342" s="36"/>
      <c r="F342" s="28"/>
    </row>
    <row r="343" spans="1:6">
      <c r="A343" s="43"/>
      <c r="B343" s="43"/>
      <c r="D343" s="43"/>
      <c r="E343" s="36"/>
      <c r="F343" s="28"/>
    </row>
    <row r="344" spans="1:6">
      <c r="A344" s="43"/>
      <c r="B344" s="43"/>
      <c r="D344" s="43"/>
      <c r="E344" s="36"/>
      <c r="F344" s="28"/>
    </row>
    <row r="345" spans="1:6">
      <c r="A345" s="43"/>
      <c r="B345" s="43"/>
      <c r="D345" s="43"/>
      <c r="E345" s="36"/>
      <c r="F345" s="28"/>
    </row>
    <row r="346" spans="1:6">
      <c r="A346" s="43"/>
      <c r="B346" s="43"/>
      <c r="D346" s="43"/>
      <c r="E346" s="36"/>
      <c r="F346" s="28"/>
    </row>
    <row r="347" spans="1:6">
      <c r="A347" s="43"/>
      <c r="B347" s="43"/>
      <c r="D347" s="43"/>
      <c r="E347" s="36"/>
      <c r="F347" s="28"/>
    </row>
    <row r="348" spans="1:6">
      <c r="A348" s="43"/>
      <c r="B348" s="43"/>
      <c r="D348" s="43"/>
      <c r="E348" s="36"/>
      <c r="F348" s="28"/>
    </row>
    <row r="349" spans="1:6">
      <c r="A349" s="43"/>
      <c r="B349" s="43"/>
      <c r="D349" s="43"/>
      <c r="E349" s="36"/>
      <c r="F349" s="28"/>
    </row>
    <row r="350" spans="1:6">
      <c r="A350" s="43"/>
      <c r="B350" s="43"/>
      <c r="D350" s="43"/>
      <c r="E350" s="36"/>
      <c r="F350" s="28"/>
    </row>
    <row r="351" spans="1:6">
      <c r="A351" s="43"/>
      <c r="B351" s="43"/>
      <c r="D351" s="43"/>
      <c r="E351" s="36"/>
      <c r="F351" s="28"/>
    </row>
    <row r="352" spans="1:6">
      <c r="A352" s="43"/>
      <c r="B352" s="43"/>
      <c r="D352" s="43"/>
      <c r="E352" s="36"/>
      <c r="F352" s="28"/>
    </row>
    <row r="353" spans="1:6">
      <c r="A353" s="43"/>
      <c r="B353" s="43"/>
      <c r="D353" s="43"/>
      <c r="E353" s="36"/>
      <c r="F353" s="28"/>
    </row>
    <row r="354" spans="1:6">
      <c r="A354" s="43"/>
      <c r="B354" s="43"/>
      <c r="D354" s="43"/>
      <c r="E354" s="36"/>
      <c r="F354" s="28"/>
    </row>
    <row r="355" spans="1:6">
      <c r="A355" s="43"/>
      <c r="B355" s="43"/>
      <c r="D355" s="43"/>
      <c r="E355" s="36"/>
      <c r="F355" s="28"/>
    </row>
    <row r="356" spans="1:6">
      <c r="A356" s="43"/>
      <c r="B356" s="43"/>
      <c r="D356" s="43"/>
      <c r="E356" s="36"/>
      <c r="F356" s="28"/>
    </row>
    <row r="357" spans="1:6">
      <c r="A357" s="43"/>
      <c r="B357" s="43"/>
      <c r="D357" s="43"/>
      <c r="E357" s="36"/>
      <c r="F357" s="28"/>
    </row>
    <row r="358" spans="1:6">
      <c r="A358" s="43"/>
      <c r="B358" s="43"/>
      <c r="D358" s="43"/>
      <c r="E358" s="36"/>
      <c r="F358" s="28"/>
    </row>
    <row r="359" spans="1:6">
      <c r="A359" s="43"/>
      <c r="B359" s="43"/>
      <c r="D359" s="43"/>
      <c r="E359" s="36"/>
      <c r="F359" s="28"/>
    </row>
    <row r="360" spans="1:6">
      <c r="A360" s="43"/>
      <c r="B360" s="43"/>
      <c r="D360" s="43"/>
      <c r="E360" s="36"/>
      <c r="F360" s="28"/>
    </row>
    <row r="361" spans="1:6">
      <c r="A361" s="43"/>
      <c r="B361" s="43"/>
      <c r="D361" s="43"/>
      <c r="E361" s="36"/>
      <c r="F361" s="28"/>
    </row>
    <row r="362" spans="1:6">
      <c r="A362" s="43"/>
      <c r="B362" s="43"/>
      <c r="D362" s="43"/>
      <c r="E362" s="36"/>
      <c r="F362" s="28"/>
    </row>
    <row r="363" spans="1:6">
      <c r="A363" s="43"/>
      <c r="B363" s="43"/>
      <c r="D363" s="43"/>
      <c r="E363" s="36"/>
      <c r="F363" s="28"/>
    </row>
    <row r="364" spans="1:6">
      <c r="A364" s="43"/>
      <c r="B364" s="43"/>
      <c r="D364" s="43"/>
      <c r="E364" s="36"/>
      <c r="F364" s="28"/>
    </row>
    <row r="365" spans="1:6">
      <c r="A365" s="43"/>
      <c r="B365" s="43"/>
      <c r="D365" s="43"/>
      <c r="E365" s="36"/>
      <c r="F365" s="28"/>
    </row>
    <row r="366" spans="1:6">
      <c r="A366" s="43"/>
      <c r="B366" s="43"/>
      <c r="D366" s="43"/>
      <c r="E366" s="36"/>
      <c r="F366" s="28"/>
    </row>
    <row r="367" spans="1:6">
      <c r="A367" s="43"/>
      <c r="B367" s="43"/>
      <c r="D367" s="43"/>
      <c r="E367" s="36"/>
      <c r="F367" s="28"/>
    </row>
    <row r="368" spans="1:6">
      <c r="A368" s="43"/>
      <c r="B368" s="43"/>
      <c r="D368" s="43"/>
      <c r="E368" s="36"/>
      <c r="F368" s="28"/>
    </row>
    <row r="369" spans="1:6">
      <c r="A369" s="43"/>
      <c r="B369" s="43"/>
      <c r="D369" s="43"/>
      <c r="E369" s="36"/>
      <c r="F369" s="28"/>
    </row>
    <row r="370" spans="1:6">
      <c r="A370" s="43"/>
      <c r="B370" s="43"/>
      <c r="D370" s="43"/>
      <c r="E370" s="36"/>
      <c r="F370" s="28"/>
    </row>
    <row r="371" spans="1:6">
      <c r="A371" s="43"/>
      <c r="B371" s="43"/>
      <c r="D371" s="43"/>
      <c r="E371" s="36"/>
      <c r="F371" s="28"/>
    </row>
    <row r="372" spans="1:6">
      <c r="A372" s="43"/>
      <c r="B372" s="43"/>
      <c r="D372" s="43"/>
      <c r="E372" s="36"/>
      <c r="F372" s="28"/>
    </row>
    <row r="373" spans="1:6">
      <c r="A373" s="43"/>
      <c r="B373" s="43"/>
      <c r="D373" s="43"/>
      <c r="E373" s="36"/>
      <c r="F373" s="28"/>
    </row>
    <row r="374" spans="1:6">
      <c r="A374" s="43"/>
      <c r="B374" s="43"/>
      <c r="D374" s="43"/>
      <c r="E374" s="36"/>
      <c r="F374" s="28"/>
    </row>
    <row r="375" spans="1:6">
      <c r="A375" s="43"/>
      <c r="B375" s="43"/>
      <c r="D375" s="43"/>
      <c r="E375" s="36"/>
      <c r="F375" s="28"/>
    </row>
    <row r="376" spans="1:6">
      <c r="A376" s="43"/>
      <c r="B376" s="43"/>
      <c r="D376" s="43"/>
      <c r="E376" s="36"/>
      <c r="F376" s="28"/>
    </row>
    <row r="377" spans="1:6">
      <c r="A377" s="43"/>
      <c r="B377" s="43"/>
      <c r="D377" s="43"/>
      <c r="E377" s="36"/>
      <c r="F377" s="28"/>
    </row>
    <row r="378" spans="1:6">
      <c r="A378" s="43"/>
      <c r="B378" s="43"/>
      <c r="D378" s="43"/>
      <c r="E378" s="36"/>
      <c r="F378" s="28"/>
    </row>
    <row r="379" spans="1:6">
      <c r="A379" s="43"/>
      <c r="B379" s="43"/>
      <c r="D379" s="43"/>
      <c r="E379" s="36"/>
      <c r="F379" s="28"/>
    </row>
    <row r="380" spans="1:6">
      <c r="A380" s="43"/>
      <c r="B380" s="43"/>
      <c r="D380" s="43"/>
      <c r="E380" s="36"/>
      <c r="F380" s="28"/>
    </row>
    <row r="381" spans="1:6">
      <c r="A381" s="43"/>
      <c r="B381" s="43"/>
      <c r="D381" s="43"/>
      <c r="E381" s="36"/>
      <c r="F381" s="28"/>
    </row>
    <row r="382" spans="1:6">
      <c r="A382" s="43"/>
      <c r="B382" s="43"/>
      <c r="D382" s="43"/>
      <c r="E382" s="36"/>
      <c r="F382" s="28"/>
    </row>
    <row r="383" spans="1:6">
      <c r="A383" s="43"/>
      <c r="B383" s="43"/>
      <c r="D383" s="43"/>
      <c r="E383" s="36"/>
      <c r="F383" s="28"/>
    </row>
    <row r="384" spans="1:6">
      <c r="A384" s="43"/>
      <c r="B384" s="43"/>
      <c r="D384" s="43"/>
      <c r="E384" s="36"/>
      <c r="F384" s="28"/>
    </row>
    <row r="385" spans="1:6">
      <c r="A385" s="43"/>
      <c r="B385" s="43"/>
      <c r="D385" s="43"/>
      <c r="E385" s="36"/>
      <c r="F385" s="28"/>
    </row>
    <row r="386" spans="1:6">
      <c r="A386" s="43"/>
      <c r="B386" s="43"/>
      <c r="D386" s="43"/>
      <c r="E386" s="36"/>
      <c r="F386" s="28"/>
    </row>
    <row r="387" spans="1:6">
      <c r="A387" s="43"/>
      <c r="B387" s="43"/>
      <c r="D387" s="43"/>
      <c r="E387" s="36"/>
      <c r="F387" s="28"/>
    </row>
    <row r="388" spans="1:6">
      <c r="A388" s="43"/>
      <c r="B388" s="43"/>
      <c r="D388" s="43"/>
      <c r="E388" s="36"/>
      <c r="F388" s="28"/>
    </row>
    <row r="389" spans="1:6">
      <c r="A389" s="43"/>
      <c r="B389" s="43"/>
      <c r="D389" s="43"/>
      <c r="E389" s="36"/>
      <c r="F389" s="28"/>
    </row>
    <row r="390" spans="1:6">
      <c r="A390" s="43"/>
      <c r="B390" s="43"/>
      <c r="D390" s="43"/>
      <c r="E390" s="36"/>
      <c r="F390" s="28"/>
    </row>
    <row r="391" spans="1:6">
      <c r="A391" s="43"/>
      <c r="B391" s="43"/>
      <c r="D391" s="43"/>
      <c r="E391" s="36"/>
      <c r="F391" s="28"/>
    </row>
    <row r="392" spans="1:6">
      <c r="A392" s="43"/>
      <c r="B392" s="43"/>
      <c r="D392" s="43"/>
      <c r="E392" s="36"/>
      <c r="F392" s="28"/>
    </row>
    <row r="393" spans="1:6">
      <c r="A393" s="43"/>
      <c r="B393" s="43"/>
      <c r="D393" s="43"/>
      <c r="E393" s="36"/>
      <c r="F393" s="28"/>
    </row>
    <row r="394" spans="1:6">
      <c r="A394" s="43"/>
      <c r="B394" s="43"/>
      <c r="D394" s="43"/>
      <c r="E394" s="36"/>
      <c r="F394" s="28"/>
    </row>
    <row r="395" spans="1:6">
      <c r="A395" s="43"/>
      <c r="B395" s="43"/>
      <c r="D395" s="43"/>
      <c r="E395" s="36"/>
      <c r="F395" s="28"/>
    </row>
    <row r="396" spans="1:6">
      <c r="A396" s="43"/>
      <c r="B396" s="43"/>
      <c r="D396" s="43"/>
      <c r="E396" s="36"/>
      <c r="F396" s="28"/>
    </row>
    <row r="397" spans="1:6">
      <c r="A397" s="43"/>
      <c r="B397" s="43"/>
      <c r="D397" s="43"/>
      <c r="E397" s="36"/>
      <c r="F397" s="28"/>
    </row>
    <row r="398" spans="1:6">
      <c r="A398" s="43"/>
      <c r="B398" s="43"/>
      <c r="D398" s="43"/>
      <c r="E398" s="36"/>
      <c r="F398" s="28"/>
    </row>
    <row r="399" spans="1:6">
      <c r="A399" s="43"/>
      <c r="B399" s="43"/>
      <c r="D399" s="43"/>
      <c r="E399" s="36"/>
      <c r="F399" s="28"/>
    </row>
    <row r="400" spans="1:6">
      <c r="A400" s="43"/>
      <c r="B400" s="43"/>
      <c r="D400" s="43"/>
      <c r="E400" s="36"/>
      <c r="F400" s="28"/>
    </row>
    <row r="401" spans="1:6">
      <c r="A401" s="43"/>
      <c r="B401" s="43"/>
      <c r="D401" s="43"/>
      <c r="E401" s="36"/>
      <c r="F401" s="28"/>
    </row>
    <row r="402" spans="1:6">
      <c r="A402" s="43"/>
      <c r="B402" s="43"/>
      <c r="D402" s="43"/>
      <c r="E402" s="36"/>
      <c r="F402" s="28"/>
    </row>
    <row r="403" spans="1:6">
      <c r="A403" s="43"/>
      <c r="B403" s="43"/>
      <c r="D403" s="43"/>
      <c r="E403" s="36"/>
      <c r="F403" s="28"/>
    </row>
    <row r="404" spans="1:6">
      <c r="A404" s="43"/>
      <c r="B404" s="43"/>
      <c r="D404" s="43"/>
      <c r="E404" s="36"/>
      <c r="F404" s="28"/>
    </row>
    <row r="405" spans="1:6">
      <c r="A405" s="43"/>
      <c r="B405" s="43"/>
      <c r="D405" s="43"/>
      <c r="E405" s="36"/>
      <c r="F405" s="28"/>
    </row>
    <row r="406" spans="1:6">
      <c r="A406" s="43"/>
      <c r="B406" s="43"/>
      <c r="D406" s="43"/>
      <c r="E406" s="36"/>
      <c r="F406" s="28"/>
    </row>
    <row r="407" spans="1:6">
      <c r="A407" s="43"/>
      <c r="B407" s="43"/>
      <c r="D407" s="43"/>
      <c r="E407" s="36"/>
      <c r="F407" s="28"/>
    </row>
    <row r="408" spans="1:6">
      <c r="A408" s="43"/>
      <c r="B408" s="43"/>
      <c r="D408" s="43"/>
      <c r="E408" s="36"/>
      <c r="F408" s="28"/>
    </row>
    <row r="409" spans="1:6">
      <c r="A409" s="43"/>
      <c r="B409" s="43"/>
      <c r="D409" s="43"/>
      <c r="E409" s="36"/>
      <c r="F409" s="28"/>
    </row>
    <row r="410" spans="1:6">
      <c r="A410" s="43"/>
      <c r="B410" s="43"/>
      <c r="D410" s="43"/>
      <c r="E410" s="36"/>
      <c r="F410" s="28"/>
    </row>
    <row r="411" spans="1:6">
      <c r="A411" s="43"/>
      <c r="B411" s="43"/>
      <c r="D411" s="43"/>
      <c r="E411" s="36"/>
      <c r="F411" s="28"/>
    </row>
    <row r="412" spans="1:6">
      <c r="A412" s="43"/>
      <c r="B412" s="43"/>
      <c r="D412" s="43"/>
      <c r="E412" s="36"/>
      <c r="F412" s="28"/>
    </row>
    <row r="413" spans="1:6">
      <c r="A413" s="43"/>
      <c r="B413" s="43"/>
      <c r="D413" s="43"/>
      <c r="E413" s="36"/>
      <c r="F413" s="28"/>
    </row>
    <row r="414" spans="1:6">
      <c r="A414" s="43"/>
      <c r="B414" s="43"/>
      <c r="D414" s="43"/>
      <c r="E414" s="36"/>
      <c r="F414" s="28"/>
    </row>
    <row r="415" spans="1:6">
      <c r="A415" s="43"/>
      <c r="B415" s="43"/>
      <c r="D415" s="43"/>
      <c r="E415" s="36"/>
      <c r="F415" s="28"/>
    </row>
    <row r="416" spans="1:6">
      <c r="A416" s="43"/>
      <c r="B416" s="43"/>
      <c r="D416" s="43"/>
      <c r="E416" s="36"/>
      <c r="F416" s="28"/>
    </row>
    <row r="417" spans="1:6">
      <c r="A417" s="43"/>
      <c r="B417" s="43"/>
      <c r="D417" s="43"/>
      <c r="E417" s="36"/>
      <c r="F417" s="28"/>
    </row>
    <row r="418" spans="1:6">
      <c r="A418" s="43"/>
      <c r="B418" s="43"/>
      <c r="D418" s="43"/>
      <c r="E418" s="36"/>
      <c r="F418" s="28"/>
    </row>
    <row r="419" spans="1:6">
      <c r="A419" s="43"/>
      <c r="B419" s="43"/>
      <c r="D419" s="43"/>
      <c r="E419" s="36"/>
      <c r="F419" s="28"/>
    </row>
    <row r="420" spans="1:6">
      <c r="A420" s="43"/>
      <c r="B420" s="43"/>
      <c r="D420" s="43"/>
      <c r="E420" s="36"/>
      <c r="F420" s="28"/>
    </row>
    <row r="421" spans="1:6">
      <c r="A421" s="43"/>
      <c r="B421" s="43"/>
      <c r="D421" s="43"/>
      <c r="E421" s="36"/>
      <c r="F421" s="28"/>
    </row>
    <row r="422" spans="1:6">
      <c r="A422" s="43"/>
      <c r="B422" s="43"/>
      <c r="D422" s="43"/>
      <c r="E422" s="36"/>
      <c r="F422" s="28"/>
    </row>
    <row r="423" spans="1:6">
      <c r="A423" s="43"/>
      <c r="B423" s="43"/>
      <c r="D423" s="43"/>
      <c r="E423" s="36"/>
      <c r="F423" s="28"/>
    </row>
    <row r="424" spans="1:6">
      <c r="A424" s="43"/>
      <c r="B424" s="43"/>
      <c r="D424" s="43"/>
      <c r="E424" s="36"/>
      <c r="F424" s="28"/>
    </row>
    <row r="425" spans="1:6">
      <c r="A425" s="43"/>
      <c r="B425" s="43"/>
      <c r="D425" s="43"/>
      <c r="E425" s="36"/>
      <c r="F425" s="28"/>
    </row>
    <row r="426" spans="1:6">
      <c r="A426" s="43"/>
      <c r="B426" s="43"/>
      <c r="D426" s="43"/>
      <c r="E426" s="36"/>
      <c r="F426" s="28"/>
    </row>
    <row r="427" spans="1:6">
      <c r="A427" s="43"/>
      <c r="B427" s="43"/>
      <c r="D427" s="43"/>
      <c r="E427" s="36"/>
      <c r="F427" s="28"/>
    </row>
    <row r="428" spans="1:6">
      <c r="A428" s="43"/>
      <c r="B428" s="43"/>
      <c r="D428" s="43"/>
      <c r="E428" s="36"/>
      <c r="F428" s="28"/>
    </row>
    <row r="429" spans="1:6">
      <c r="A429" s="43"/>
      <c r="B429" s="43"/>
      <c r="D429" s="43"/>
      <c r="E429" s="36"/>
      <c r="F429" s="28"/>
    </row>
    <row r="430" spans="1:6">
      <c r="A430" s="43"/>
      <c r="B430" s="43"/>
      <c r="D430" s="43"/>
      <c r="E430" s="36"/>
      <c r="F430" s="28"/>
    </row>
    <row r="431" spans="1:6">
      <c r="A431" s="43"/>
      <c r="B431" s="43"/>
      <c r="D431" s="43"/>
      <c r="E431" s="36"/>
      <c r="F431" s="28"/>
    </row>
    <row r="432" spans="1:6">
      <c r="A432" s="43"/>
      <c r="B432" s="43"/>
      <c r="D432" s="43"/>
      <c r="E432" s="36"/>
      <c r="F432" s="28"/>
    </row>
    <row r="433" spans="1:6">
      <c r="A433" s="43"/>
      <c r="B433" s="43"/>
      <c r="D433" s="43"/>
      <c r="E433" s="36"/>
      <c r="F433" s="28"/>
    </row>
    <row r="434" spans="1:6">
      <c r="A434" s="43"/>
      <c r="B434" s="43"/>
      <c r="D434" s="43"/>
      <c r="E434" s="36"/>
      <c r="F434" s="28"/>
    </row>
    <row r="435" spans="1:6">
      <c r="A435" s="43"/>
      <c r="B435" s="43"/>
      <c r="D435" s="43"/>
      <c r="E435" s="36"/>
      <c r="F435" s="28"/>
    </row>
    <row r="436" spans="1:6">
      <c r="A436" s="43"/>
      <c r="B436" s="43"/>
      <c r="D436" s="43"/>
      <c r="E436" s="36"/>
      <c r="F436" s="28"/>
    </row>
    <row r="437" spans="1:6">
      <c r="A437" s="43"/>
      <c r="B437" s="43"/>
      <c r="D437" s="43"/>
      <c r="E437" s="36"/>
      <c r="F437" s="28"/>
    </row>
    <row r="438" spans="1:6">
      <c r="A438" s="43"/>
      <c r="B438" s="43"/>
      <c r="D438" s="43"/>
      <c r="E438" s="36"/>
      <c r="F438" s="28"/>
    </row>
    <row r="439" spans="1:6">
      <c r="A439" s="43"/>
      <c r="B439" s="43"/>
      <c r="D439" s="43"/>
      <c r="E439" s="36"/>
      <c r="F439" s="28"/>
    </row>
    <row r="440" spans="1:6">
      <c r="A440" s="43"/>
      <c r="B440" s="43"/>
      <c r="D440" s="43"/>
      <c r="E440" s="36"/>
      <c r="F440" s="28"/>
    </row>
    <row r="441" spans="1:6">
      <c r="A441" s="43"/>
      <c r="B441" s="43"/>
      <c r="D441" s="43"/>
      <c r="E441" s="36"/>
      <c r="F441" s="28"/>
    </row>
    <row r="442" spans="1:6">
      <c r="A442" s="43"/>
      <c r="B442" s="43"/>
      <c r="D442" s="43"/>
      <c r="E442" s="36"/>
      <c r="F442" s="28"/>
    </row>
    <row r="443" spans="1:6">
      <c r="A443" s="43"/>
      <c r="B443" s="43"/>
      <c r="D443" s="43"/>
      <c r="E443" s="36"/>
      <c r="F443" s="28"/>
    </row>
    <row r="444" spans="1:6">
      <c r="A444" s="43"/>
      <c r="B444" s="43"/>
      <c r="D444" s="43"/>
      <c r="E444" s="36"/>
      <c r="F444" s="28"/>
    </row>
    <row r="445" spans="1:6">
      <c r="A445" s="43"/>
      <c r="B445" s="43"/>
      <c r="D445" s="43"/>
      <c r="E445" s="36"/>
      <c r="F445" s="28"/>
    </row>
    <row r="446" spans="1:6">
      <c r="A446" s="43"/>
      <c r="B446" s="43"/>
      <c r="D446" s="43"/>
      <c r="E446" s="36"/>
      <c r="F446" s="28"/>
    </row>
    <row r="447" spans="1:6">
      <c r="A447" s="43"/>
      <c r="B447" s="43"/>
      <c r="D447" s="43"/>
      <c r="E447" s="36"/>
      <c r="F447" s="28"/>
    </row>
    <row r="448" spans="1:6">
      <c r="A448" s="43"/>
      <c r="B448" s="43"/>
      <c r="D448" s="43"/>
      <c r="E448" s="36"/>
      <c r="F448" s="28"/>
    </row>
    <row r="449" spans="1:6">
      <c r="A449" s="43"/>
      <c r="B449" s="43"/>
      <c r="D449" s="43"/>
      <c r="E449" s="36"/>
      <c r="F449" s="28"/>
    </row>
    <row r="450" spans="1:6">
      <c r="A450" s="43"/>
      <c r="B450" s="43"/>
      <c r="D450" s="43"/>
      <c r="E450" s="36"/>
      <c r="F450" s="28"/>
    </row>
    <row r="451" spans="1:6">
      <c r="A451" s="43"/>
      <c r="B451" s="43"/>
      <c r="D451" s="43"/>
      <c r="E451" s="36"/>
      <c r="F451" s="28"/>
    </row>
    <row r="452" spans="1:6">
      <c r="A452" s="43"/>
      <c r="B452" s="43"/>
      <c r="D452" s="43"/>
      <c r="E452" s="36"/>
      <c r="F452" s="28"/>
    </row>
    <row r="453" spans="1:6">
      <c r="A453" s="43"/>
      <c r="B453" s="43"/>
      <c r="D453" s="43"/>
      <c r="E453" s="36"/>
      <c r="F453" s="28"/>
    </row>
    <row r="454" spans="1:6">
      <c r="A454" s="43"/>
      <c r="B454" s="43"/>
      <c r="D454" s="43"/>
      <c r="E454" s="36"/>
      <c r="F454" s="28"/>
    </row>
    <row r="455" spans="1:6">
      <c r="A455" s="43"/>
      <c r="B455" s="43"/>
      <c r="D455" s="43"/>
      <c r="E455" s="36"/>
      <c r="F455" s="28"/>
    </row>
    <row r="456" spans="1:6">
      <c r="A456" s="43"/>
      <c r="B456" s="43"/>
      <c r="D456" s="43"/>
      <c r="E456" s="36"/>
      <c r="F456" s="28"/>
    </row>
    <row r="457" spans="1:6">
      <c r="A457" s="43"/>
      <c r="B457" s="43"/>
      <c r="D457" s="43"/>
      <c r="E457" s="36"/>
      <c r="F457" s="28"/>
    </row>
    <row r="458" spans="1:6">
      <c r="A458" s="43"/>
      <c r="B458" s="43"/>
      <c r="D458" s="43"/>
      <c r="E458" s="36"/>
      <c r="F458" s="28"/>
    </row>
    <row r="459" spans="1:6">
      <c r="A459" s="43"/>
      <c r="B459" s="43"/>
      <c r="D459" s="43"/>
      <c r="E459" s="36"/>
      <c r="F459" s="28"/>
    </row>
    <row r="460" spans="1:6">
      <c r="A460" s="43"/>
      <c r="B460" s="43"/>
      <c r="D460" s="43"/>
      <c r="E460" s="36"/>
      <c r="F460" s="28"/>
    </row>
    <row r="461" spans="1:6">
      <c r="A461" s="43"/>
      <c r="B461" s="43"/>
      <c r="D461" s="43"/>
      <c r="E461" s="36"/>
      <c r="F461" s="28"/>
    </row>
    <row r="462" spans="1:6">
      <c r="A462" s="43"/>
      <c r="B462" s="43"/>
      <c r="D462" s="43"/>
      <c r="E462" s="36"/>
      <c r="F462" s="28"/>
    </row>
    <row r="463" spans="1:6">
      <c r="A463" s="43"/>
      <c r="B463" s="43"/>
      <c r="D463" s="43"/>
      <c r="E463" s="36"/>
      <c r="F463" s="28"/>
    </row>
    <row r="464" spans="1:6">
      <c r="A464" s="43"/>
      <c r="B464" s="43"/>
      <c r="D464" s="43"/>
      <c r="E464" s="36"/>
      <c r="F464" s="28"/>
    </row>
    <row r="465" spans="1:6">
      <c r="A465" s="43"/>
      <c r="B465" s="43"/>
      <c r="D465" s="43"/>
      <c r="E465" s="36"/>
      <c r="F465" s="28"/>
    </row>
    <row r="466" spans="1:6">
      <c r="A466" s="43"/>
      <c r="B466" s="43"/>
      <c r="D466" s="43"/>
      <c r="E466" s="36"/>
      <c r="F466" s="28"/>
    </row>
    <row r="467" spans="1:6">
      <c r="A467" s="43"/>
      <c r="B467" s="43"/>
      <c r="D467" s="43"/>
      <c r="E467" s="36"/>
      <c r="F467" s="28"/>
    </row>
    <row r="468" spans="1:6">
      <c r="A468" s="43"/>
      <c r="B468" s="43"/>
      <c r="D468" s="43"/>
      <c r="E468" s="36"/>
      <c r="F468" s="28"/>
    </row>
    <row r="469" spans="1:6">
      <c r="A469" s="43"/>
      <c r="B469" s="43"/>
      <c r="D469" s="43"/>
      <c r="E469" s="36"/>
      <c r="F469" s="28"/>
    </row>
    <row r="470" spans="1:6">
      <c r="A470" s="43"/>
      <c r="B470" s="43"/>
      <c r="D470" s="43"/>
      <c r="E470" s="36"/>
      <c r="F470" s="28"/>
    </row>
    <row r="471" spans="1:6">
      <c r="A471" s="43"/>
      <c r="B471" s="43"/>
      <c r="D471" s="43"/>
      <c r="E471" s="36"/>
      <c r="F471" s="28"/>
    </row>
    <row r="472" spans="1:6">
      <c r="A472" s="43"/>
      <c r="B472" s="43"/>
      <c r="D472" s="43"/>
      <c r="E472" s="36"/>
      <c r="F472" s="28"/>
    </row>
    <row r="473" spans="1:6">
      <c r="A473" s="43"/>
      <c r="B473" s="43"/>
      <c r="D473" s="43"/>
      <c r="E473" s="36"/>
      <c r="F473" s="28"/>
    </row>
    <row r="474" spans="1:6">
      <c r="A474" s="43"/>
      <c r="B474" s="43"/>
      <c r="D474" s="43"/>
      <c r="E474" s="36"/>
      <c r="F474" s="28"/>
    </row>
    <row r="475" spans="1:6">
      <c r="A475" s="43"/>
      <c r="B475" s="43"/>
      <c r="D475" s="43"/>
      <c r="E475" s="36"/>
      <c r="F475" s="28"/>
    </row>
    <row r="476" spans="1:6">
      <c r="A476" s="43"/>
      <c r="B476" s="43"/>
      <c r="D476" s="43"/>
      <c r="E476" s="36"/>
      <c r="F476" s="28"/>
    </row>
    <row r="477" spans="1:6">
      <c r="A477" s="43"/>
      <c r="B477" s="43"/>
      <c r="D477" s="43"/>
      <c r="E477" s="36"/>
      <c r="F477" s="28"/>
    </row>
    <row r="478" spans="1:6">
      <c r="A478" s="43"/>
      <c r="B478" s="43"/>
      <c r="D478" s="43"/>
      <c r="E478" s="36"/>
      <c r="F478" s="28"/>
    </row>
    <row r="479" spans="1:6">
      <c r="A479" s="43"/>
      <c r="B479" s="43"/>
      <c r="D479" s="43"/>
      <c r="E479" s="36"/>
      <c r="F479" s="28"/>
    </row>
    <row r="480" spans="1:6">
      <c r="A480" s="43"/>
      <c r="B480" s="43"/>
      <c r="D480" s="43"/>
      <c r="E480" s="36"/>
      <c r="F480" s="28"/>
    </row>
    <row r="481" spans="1:6">
      <c r="A481" s="43"/>
      <c r="B481" s="43"/>
      <c r="D481" s="43"/>
      <c r="E481" s="36"/>
      <c r="F481" s="28"/>
    </row>
    <row r="482" spans="1:6">
      <c r="A482" s="43"/>
      <c r="B482" s="43"/>
      <c r="D482" s="43"/>
      <c r="E482" s="36"/>
      <c r="F482" s="28"/>
    </row>
    <row r="483" spans="1:6">
      <c r="A483" s="43"/>
      <c r="B483" s="43"/>
      <c r="D483" s="43"/>
      <c r="E483" s="36"/>
      <c r="F483" s="28"/>
    </row>
    <row r="484" spans="1:6">
      <c r="A484" s="43"/>
      <c r="B484" s="43"/>
      <c r="D484" s="43"/>
      <c r="E484" s="36"/>
      <c r="F484" s="28"/>
    </row>
    <row r="485" spans="1:6">
      <c r="A485" s="43"/>
      <c r="B485" s="43"/>
      <c r="D485" s="43"/>
      <c r="E485" s="36"/>
      <c r="F485" s="28"/>
    </row>
    <row r="486" spans="1:6">
      <c r="A486" s="43"/>
      <c r="B486" s="43"/>
      <c r="D486" s="43"/>
      <c r="E486" s="36"/>
      <c r="F486" s="28"/>
    </row>
    <row r="487" spans="1:6">
      <c r="A487" s="43"/>
      <c r="B487" s="43"/>
      <c r="D487" s="43"/>
      <c r="E487" s="36"/>
      <c r="F487" s="28"/>
    </row>
    <row r="488" spans="1:6">
      <c r="A488" s="43"/>
      <c r="B488" s="43"/>
      <c r="D488" s="43"/>
      <c r="E488" s="36"/>
      <c r="F488" s="28"/>
    </row>
    <row r="489" spans="1:6">
      <c r="A489" s="43"/>
      <c r="B489" s="43"/>
      <c r="D489" s="43"/>
      <c r="E489" s="36"/>
      <c r="F489" s="28"/>
    </row>
    <row r="490" spans="1:6">
      <c r="A490" s="43"/>
      <c r="B490" s="43"/>
      <c r="D490" s="43"/>
      <c r="E490" s="36"/>
      <c r="F490" s="28"/>
    </row>
    <row r="491" spans="1:6">
      <c r="A491" s="43"/>
      <c r="B491" s="43"/>
      <c r="D491" s="43"/>
      <c r="E491" s="36"/>
      <c r="F491" s="28"/>
    </row>
    <row r="492" spans="1:6">
      <c r="A492" s="43"/>
      <c r="B492" s="43"/>
      <c r="D492" s="43"/>
      <c r="E492" s="36"/>
      <c r="F492" s="28"/>
    </row>
    <row r="493" spans="1:6">
      <c r="A493" s="43"/>
      <c r="B493" s="43"/>
      <c r="D493" s="43"/>
      <c r="E493" s="36"/>
      <c r="F493" s="28"/>
    </row>
    <row r="494" spans="1:6">
      <c r="A494" s="43"/>
      <c r="B494" s="43"/>
      <c r="D494" s="43"/>
      <c r="E494" s="36"/>
      <c r="F494" s="28"/>
    </row>
    <row r="495" spans="1:6">
      <c r="A495" s="43"/>
      <c r="B495" s="43"/>
      <c r="D495" s="43"/>
      <c r="E495" s="36"/>
      <c r="F495" s="28"/>
    </row>
    <row r="496" spans="1:6">
      <c r="A496" s="43"/>
      <c r="B496" s="43"/>
      <c r="D496" s="43"/>
      <c r="E496" s="36"/>
      <c r="F496" s="28"/>
    </row>
    <row r="497" spans="1:6">
      <c r="A497" s="43"/>
      <c r="B497" s="43"/>
      <c r="D497" s="43"/>
      <c r="E497" s="36"/>
      <c r="F497" s="28"/>
    </row>
    <row r="498" spans="1:6">
      <c r="A498" s="43"/>
      <c r="B498" s="43"/>
      <c r="D498" s="43"/>
      <c r="E498" s="36"/>
      <c r="F498" s="28"/>
    </row>
    <row r="499" spans="1:6">
      <c r="A499" s="43"/>
      <c r="B499" s="43"/>
      <c r="D499" s="43"/>
      <c r="E499" s="36"/>
      <c r="F499" s="28"/>
    </row>
    <row r="500" spans="1:6">
      <c r="A500" s="43"/>
      <c r="B500" s="43"/>
      <c r="D500" s="43"/>
      <c r="E500" s="36"/>
      <c r="F500" s="28"/>
    </row>
    <row r="501" spans="1:6">
      <c r="A501" s="43"/>
      <c r="B501" s="43"/>
      <c r="D501" s="43"/>
      <c r="E501" s="36"/>
      <c r="F501" s="28"/>
    </row>
    <row r="502" spans="1:6">
      <c r="A502" s="43"/>
      <c r="B502" s="43"/>
      <c r="D502" s="43"/>
      <c r="E502" s="36"/>
      <c r="F502" s="28"/>
    </row>
    <row r="503" spans="1:6">
      <c r="A503" s="43"/>
      <c r="B503" s="43"/>
      <c r="D503" s="43"/>
      <c r="E503" s="36"/>
      <c r="F503" s="28"/>
    </row>
    <row r="504" spans="1:6">
      <c r="A504" s="43"/>
      <c r="B504" s="43"/>
      <c r="D504" s="43"/>
      <c r="E504" s="36"/>
      <c r="F504" s="28"/>
    </row>
    <row r="505" spans="1:6">
      <c r="A505" s="43"/>
      <c r="B505" s="43"/>
      <c r="D505" s="43"/>
      <c r="E505" s="36"/>
      <c r="F505" s="28"/>
    </row>
    <row r="506" spans="1:6">
      <c r="A506" s="43"/>
      <c r="B506" s="43"/>
      <c r="D506" s="43"/>
      <c r="E506" s="36"/>
      <c r="F506" s="28"/>
    </row>
    <row r="507" spans="1:6">
      <c r="A507" s="43"/>
      <c r="B507" s="43"/>
      <c r="D507" s="43"/>
      <c r="E507" s="36"/>
      <c r="F507" s="28"/>
    </row>
    <row r="508" spans="1:6">
      <c r="A508" s="43"/>
      <c r="B508" s="43"/>
      <c r="D508" s="43"/>
      <c r="E508" s="36"/>
      <c r="F508" s="28"/>
    </row>
    <row r="509" spans="1:6">
      <c r="A509" s="43"/>
      <c r="B509" s="43"/>
      <c r="D509" s="43"/>
      <c r="E509" s="36"/>
      <c r="F509" s="28"/>
    </row>
    <row r="510" spans="1:6">
      <c r="A510" s="43"/>
      <c r="B510" s="43"/>
      <c r="D510" s="43"/>
      <c r="E510" s="36"/>
      <c r="F510" s="28"/>
    </row>
    <row r="511" spans="1:6">
      <c r="A511" s="43"/>
      <c r="B511" s="43"/>
      <c r="D511" s="43"/>
      <c r="E511" s="36"/>
      <c r="F511" s="28"/>
    </row>
    <row r="512" spans="1:6">
      <c r="A512" s="43"/>
      <c r="B512" s="43"/>
      <c r="D512" s="43"/>
      <c r="E512" s="36"/>
      <c r="F512" s="28"/>
    </row>
    <row r="513" spans="1:6">
      <c r="A513" s="43"/>
      <c r="B513" s="43"/>
      <c r="D513" s="43"/>
      <c r="E513" s="36"/>
      <c r="F513" s="28"/>
    </row>
    <row r="514" spans="1:6">
      <c r="A514" s="43"/>
      <c r="B514" s="43"/>
      <c r="D514" s="43"/>
      <c r="E514" s="36"/>
      <c r="F514" s="28"/>
    </row>
    <row r="515" spans="1:6">
      <c r="A515" s="43"/>
      <c r="B515" s="43"/>
      <c r="D515" s="43"/>
      <c r="E515" s="36"/>
      <c r="F515" s="28"/>
    </row>
    <row r="516" spans="1:6">
      <c r="A516" s="43"/>
      <c r="B516" s="43"/>
      <c r="D516" s="43"/>
      <c r="E516" s="36"/>
      <c r="F516" s="28"/>
    </row>
    <row r="517" spans="1:6">
      <c r="A517" s="43"/>
      <c r="B517" s="43"/>
      <c r="D517" s="43"/>
      <c r="E517" s="36"/>
      <c r="F517" s="28"/>
    </row>
    <row r="518" spans="1:6">
      <c r="A518" s="43"/>
      <c r="B518" s="43"/>
      <c r="D518" s="43"/>
      <c r="E518" s="36"/>
      <c r="F518" s="28"/>
    </row>
    <row r="519" spans="1:6">
      <c r="A519" s="43"/>
      <c r="B519" s="43"/>
      <c r="D519" s="43"/>
      <c r="E519" s="36"/>
      <c r="F519" s="28"/>
    </row>
    <row r="520" spans="1:6">
      <c r="A520" s="43"/>
      <c r="B520" s="43"/>
      <c r="D520" s="43"/>
      <c r="E520" s="36"/>
      <c r="F520" s="28"/>
    </row>
    <row r="521" spans="1:6">
      <c r="A521" s="43"/>
      <c r="B521" s="43"/>
      <c r="D521" s="43"/>
      <c r="E521" s="36"/>
      <c r="F521" s="28"/>
    </row>
    <row r="522" spans="1:6">
      <c r="A522" s="43"/>
      <c r="B522" s="43"/>
      <c r="D522" s="43"/>
      <c r="E522" s="36"/>
      <c r="F522" s="28"/>
    </row>
    <row r="523" spans="1:6">
      <c r="A523" s="43"/>
      <c r="B523" s="43"/>
      <c r="D523" s="43"/>
      <c r="E523" s="36"/>
      <c r="F523" s="28"/>
    </row>
    <row r="524" spans="1:6">
      <c r="A524" s="43"/>
      <c r="B524" s="43"/>
      <c r="D524" s="43"/>
      <c r="E524" s="36"/>
      <c r="F524" s="28"/>
    </row>
    <row r="525" spans="1:6">
      <c r="A525" s="43"/>
      <c r="B525" s="43"/>
      <c r="D525" s="43"/>
      <c r="E525" s="36"/>
      <c r="F525" s="28"/>
    </row>
    <row r="526" spans="1:6">
      <c r="A526" s="43"/>
      <c r="B526" s="43"/>
      <c r="D526" s="43"/>
      <c r="E526" s="36"/>
      <c r="F526" s="28"/>
    </row>
    <row r="527" spans="1:6">
      <c r="A527" s="43"/>
      <c r="B527" s="43"/>
      <c r="D527" s="43"/>
      <c r="E527" s="36"/>
      <c r="F527" s="28"/>
    </row>
    <row r="528" spans="1:6">
      <c r="A528" s="43"/>
      <c r="B528" s="43"/>
      <c r="D528" s="43"/>
      <c r="E528" s="36"/>
      <c r="F528" s="28"/>
    </row>
    <row r="529" spans="1:6">
      <c r="A529" s="43"/>
      <c r="B529" s="43"/>
      <c r="D529" s="43"/>
      <c r="E529" s="36"/>
      <c r="F529" s="28"/>
    </row>
    <row r="530" spans="1:6">
      <c r="A530" s="43"/>
      <c r="B530" s="43"/>
      <c r="D530" s="43"/>
      <c r="E530" s="36"/>
      <c r="F530" s="28"/>
    </row>
    <row r="531" spans="1:6">
      <c r="A531" s="43"/>
      <c r="B531" s="43"/>
      <c r="D531" s="43"/>
      <c r="E531" s="36"/>
      <c r="F531" s="28"/>
    </row>
    <row r="532" spans="1:6">
      <c r="A532" s="43"/>
      <c r="B532" s="43"/>
      <c r="D532" s="43"/>
      <c r="E532" s="36"/>
      <c r="F532" s="28"/>
    </row>
    <row r="533" spans="1:6">
      <c r="A533" s="43"/>
      <c r="B533" s="43"/>
      <c r="D533" s="43"/>
      <c r="E533" s="36"/>
      <c r="F533" s="28"/>
    </row>
    <row r="534" spans="1:6">
      <c r="A534" s="43"/>
      <c r="B534" s="43"/>
      <c r="D534" s="43"/>
      <c r="E534" s="36"/>
      <c r="F534" s="28"/>
    </row>
    <row r="535" spans="1:6">
      <c r="A535" s="43"/>
      <c r="B535" s="43"/>
      <c r="D535" s="43"/>
      <c r="E535" s="36"/>
      <c r="F535" s="28"/>
    </row>
    <row r="536" spans="1:6">
      <c r="A536" s="43"/>
      <c r="B536" s="43"/>
      <c r="D536" s="43"/>
      <c r="E536" s="36"/>
      <c r="F536" s="28"/>
    </row>
    <row r="537" spans="1:6">
      <c r="A537" s="43"/>
      <c r="B537" s="43"/>
      <c r="D537" s="43"/>
      <c r="E537" s="36"/>
      <c r="F537" s="28"/>
    </row>
    <row r="538" spans="1:6">
      <c r="A538" s="43"/>
      <c r="B538" s="43"/>
      <c r="D538" s="43"/>
      <c r="E538" s="36"/>
      <c r="F538" s="28"/>
    </row>
    <row r="539" spans="1:6">
      <c r="A539" s="43"/>
      <c r="B539" s="43"/>
      <c r="D539" s="43"/>
      <c r="E539" s="36"/>
      <c r="F539" s="28"/>
    </row>
    <row r="540" spans="1:6">
      <c r="A540" s="43"/>
      <c r="B540" s="43"/>
      <c r="D540" s="43"/>
      <c r="E540" s="36"/>
      <c r="F540" s="28"/>
    </row>
    <row r="541" spans="1:6">
      <c r="A541" s="43"/>
      <c r="B541" s="43"/>
      <c r="D541" s="43"/>
      <c r="E541" s="36"/>
      <c r="F541" s="28"/>
    </row>
    <row r="542" spans="1:6">
      <c r="A542" s="43"/>
      <c r="B542" s="43"/>
      <c r="D542" s="43"/>
      <c r="E542" s="36"/>
      <c r="F542" s="28"/>
    </row>
    <row r="543" spans="1:6">
      <c r="A543" s="43"/>
      <c r="B543" s="43"/>
      <c r="D543" s="43"/>
      <c r="E543" s="36"/>
      <c r="F543" s="28"/>
    </row>
    <row r="544" spans="1:6">
      <c r="A544" s="43"/>
      <c r="B544" s="43"/>
      <c r="D544" s="43"/>
      <c r="E544" s="36"/>
      <c r="F544" s="28"/>
    </row>
    <row r="545" spans="1:6">
      <c r="A545" s="43"/>
      <c r="B545" s="43"/>
      <c r="D545" s="43"/>
      <c r="E545" s="36"/>
      <c r="F545" s="28"/>
    </row>
    <row r="546" spans="1:6">
      <c r="A546" s="43"/>
      <c r="B546" s="43"/>
      <c r="D546" s="43"/>
      <c r="E546" s="36"/>
      <c r="F546" s="28"/>
    </row>
    <row r="547" spans="1:6">
      <c r="A547" s="43"/>
      <c r="B547" s="43"/>
      <c r="D547" s="43"/>
      <c r="E547" s="36"/>
      <c r="F547" s="28"/>
    </row>
    <row r="548" spans="1:6">
      <c r="A548" s="43"/>
      <c r="B548" s="43"/>
      <c r="D548" s="43"/>
      <c r="E548" s="36"/>
      <c r="F548" s="28"/>
    </row>
    <row r="549" spans="1:6">
      <c r="A549" s="43"/>
      <c r="B549" s="43"/>
      <c r="D549" s="43"/>
      <c r="E549" s="36"/>
      <c r="F549" s="28"/>
    </row>
    <row r="550" spans="1:6">
      <c r="A550" s="43"/>
      <c r="B550" s="43"/>
      <c r="D550" s="43"/>
      <c r="E550" s="36"/>
      <c r="F550" s="28"/>
    </row>
    <row r="551" spans="1:6">
      <c r="A551" s="43"/>
      <c r="B551" s="43"/>
      <c r="D551" s="43"/>
      <c r="E551" s="36"/>
      <c r="F551" s="28"/>
    </row>
    <row r="552" spans="1:6">
      <c r="A552" s="43"/>
      <c r="B552" s="43"/>
      <c r="D552" s="43"/>
      <c r="E552" s="36"/>
      <c r="F552" s="28"/>
    </row>
    <row r="553" spans="1:6">
      <c r="A553" s="43"/>
      <c r="B553" s="43"/>
      <c r="D553" s="43"/>
      <c r="E553" s="36"/>
      <c r="F553" s="28"/>
    </row>
    <row r="554" spans="1:6">
      <c r="A554" s="43"/>
      <c r="B554" s="43"/>
      <c r="D554" s="43"/>
      <c r="E554" s="36"/>
      <c r="F554" s="28"/>
    </row>
    <row r="555" spans="1:6">
      <c r="A555" s="43"/>
      <c r="B555" s="43"/>
      <c r="D555" s="43"/>
      <c r="E555" s="36"/>
      <c r="F555" s="28"/>
    </row>
    <row r="556" spans="1:6">
      <c r="A556" s="43"/>
      <c r="B556" s="43"/>
      <c r="D556" s="43"/>
      <c r="E556" s="36"/>
      <c r="F556" s="28"/>
    </row>
    <row r="557" spans="1:6">
      <c r="A557" s="43"/>
      <c r="B557" s="43"/>
      <c r="D557" s="43"/>
      <c r="E557" s="36"/>
      <c r="F557" s="28"/>
    </row>
    <row r="558" spans="1:6">
      <c r="A558" s="43"/>
      <c r="B558" s="43"/>
      <c r="D558" s="43"/>
      <c r="E558" s="36"/>
      <c r="F558" s="28"/>
    </row>
    <row r="559" spans="1:6">
      <c r="A559" s="43"/>
      <c r="B559" s="43"/>
      <c r="D559" s="43"/>
      <c r="E559" s="36"/>
      <c r="F559" s="28"/>
    </row>
    <row r="560" spans="1:6">
      <c r="A560" s="43"/>
      <c r="B560" s="43"/>
      <c r="D560" s="43"/>
      <c r="E560" s="36"/>
      <c r="F560" s="28"/>
    </row>
    <row r="561" spans="1:6">
      <c r="A561" s="43"/>
      <c r="B561" s="43"/>
      <c r="D561" s="43"/>
      <c r="E561" s="36"/>
      <c r="F561" s="28"/>
    </row>
    <row r="562" spans="1:6">
      <c r="A562" s="43"/>
      <c r="B562" s="43"/>
      <c r="D562" s="43"/>
      <c r="E562" s="36"/>
      <c r="F562" s="28"/>
    </row>
    <row r="563" spans="1:6">
      <c r="A563" s="43"/>
      <c r="B563" s="43"/>
      <c r="D563" s="43"/>
      <c r="E563" s="36"/>
      <c r="F563" s="28"/>
    </row>
    <row r="564" spans="1:6">
      <c r="A564" s="43"/>
      <c r="B564" s="43"/>
      <c r="D564" s="43"/>
      <c r="E564" s="36"/>
      <c r="F564" s="28"/>
    </row>
    <row r="565" spans="1:6">
      <c r="A565" s="43"/>
      <c r="B565" s="43"/>
      <c r="D565" s="43"/>
      <c r="E565" s="36"/>
      <c r="F565" s="28"/>
    </row>
    <row r="566" spans="1:6">
      <c r="A566" s="43"/>
      <c r="B566" s="43"/>
      <c r="D566" s="43"/>
      <c r="E566" s="36"/>
      <c r="F566" s="28"/>
    </row>
    <row r="567" spans="1:6">
      <c r="A567" s="43"/>
      <c r="B567" s="43"/>
      <c r="D567" s="43"/>
      <c r="E567" s="36"/>
      <c r="F567" s="28"/>
    </row>
    <row r="568" spans="1:6">
      <c r="A568" s="43"/>
      <c r="B568" s="43"/>
      <c r="D568" s="43"/>
      <c r="E568" s="36"/>
      <c r="F568" s="28"/>
    </row>
    <row r="569" spans="1:6">
      <c r="A569" s="43"/>
      <c r="B569" s="43"/>
      <c r="D569" s="43"/>
      <c r="E569" s="36"/>
      <c r="F569" s="28"/>
    </row>
    <row r="570" spans="1:6">
      <c r="A570" s="43"/>
      <c r="B570" s="43"/>
      <c r="D570" s="43"/>
      <c r="E570" s="36"/>
      <c r="F570" s="28"/>
    </row>
    <row r="571" spans="1:6">
      <c r="A571" s="43"/>
      <c r="B571" s="43"/>
      <c r="D571" s="43"/>
      <c r="E571" s="36"/>
      <c r="F571" s="28"/>
    </row>
    <row r="572" spans="1:6">
      <c r="A572" s="43"/>
      <c r="B572" s="43"/>
      <c r="D572" s="43"/>
      <c r="E572" s="36"/>
      <c r="F572" s="28"/>
    </row>
    <row r="573" spans="1:6">
      <c r="A573" s="43"/>
      <c r="B573" s="43"/>
      <c r="D573" s="43"/>
      <c r="E573" s="36"/>
      <c r="F573" s="28"/>
    </row>
    <row r="574" spans="1:6">
      <c r="A574" s="43"/>
      <c r="B574" s="43"/>
      <c r="D574" s="43"/>
      <c r="E574" s="36"/>
      <c r="F574" s="28"/>
    </row>
    <row r="575" spans="1:6">
      <c r="A575" s="43"/>
      <c r="B575" s="43"/>
      <c r="D575" s="43"/>
      <c r="E575" s="36"/>
      <c r="F575" s="28"/>
    </row>
    <row r="576" spans="1:6">
      <c r="A576" s="43"/>
      <c r="B576" s="43"/>
      <c r="D576" s="43"/>
      <c r="E576" s="36"/>
      <c r="F576" s="28"/>
    </row>
    <row r="577" spans="1:6">
      <c r="A577" s="43"/>
      <c r="B577" s="43"/>
      <c r="D577" s="43"/>
      <c r="E577" s="36"/>
      <c r="F577" s="28"/>
    </row>
    <row r="578" spans="1:6">
      <c r="A578" s="43"/>
      <c r="B578" s="43"/>
      <c r="D578" s="43"/>
      <c r="E578" s="36"/>
      <c r="F578" s="28"/>
    </row>
    <row r="579" spans="1:6">
      <c r="A579" s="43"/>
      <c r="B579" s="43"/>
      <c r="D579" s="43"/>
      <c r="E579" s="36"/>
      <c r="F579" s="28"/>
    </row>
    <row r="580" spans="1:6">
      <c r="A580" s="43"/>
      <c r="B580" s="43"/>
      <c r="D580" s="43"/>
      <c r="E580" s="36"/>
      <c r="F580" s="28"/>
    </row>
    <row r="581" spans="1:6">
      <c r="A581" s="43"/>
      <c r="B581" s="43"/>
      <c r="D581" s="43"/>
      <c r="E581" s="36"/>
      <c r="F581" s="28"/>
    </row>
    <row r="582" spans="1:6">
      <c r="A582" s="43"/>
      <c r="B582" s="43"/>
      <c r="D582" s="43"/>
      <c r="E582" s="36"/>
      <c r="F582" s="28"/>
    </row>
    <row r="583" spans="1:6">
      <c r="A583" s="43"/>
      <c r="B583" s="43"/>
      <c r="D583" s="43"/>
      <c r="E583" s="36"/>
      <c r="F583" s="28"/>
    </row>
    <row r="584" spans="1:6">
      <c r="A584" s="43"/>
      <c r="B584" s="43"/>
      <c r="D584" s="43"/>
      <c r="E584" s="36"/>
      <c r="F584" s="28"/>
    </row>
    <row r="585" spans="1:6">
      <c r="A585" s="43"/>
      <c r="B585" s="43"/>
      <c r="D585" s="43"/>
      <c r="E585" s="36"/>
      <c r="F585" s="28"/>
    </row>
    <row r="586" spans="1:6">
      <c r="A586" s="43"/>
      <c r="B586" s="43"/>
      <c r="D586" s="43"/>
      <c r="E586" s="36"/>
      <c r="F586" s="28"/>
    </row>
    <row r="587" spans="1:6">
      <c r="A587" s="43"/>
      <c r="B587" s="43"/>
      <c r="D587" s="43"/>
      <c r="E587" s="36"/>
      <c r="F587" s="28"/>
    </row>
    <row r="588" spans="1:6">
      <c r="A588" s="43"/>
      <c r="B588" s="43"/>
      <c r="D588" s="43"/>
      <c r="E588" s="36"/>
      <c r="F588" s="28"/>
    </row>
    <row r="589" spans="1:6">
      <c r="A589" s="43"/>
      <c r="B589" s="43"/>
      <c r="D589" s="43"/>
      <c r="E589" s="36"/>
      <c r="F589" s="28"/>
    </row>
    <row r="590" spans="1:6">
      <c r="A590" s="43"/>
      <c r="B590" s="43"/>
      <c r="D590" s="43"/>
      <c r="E590" s="36"/>
      <c r="F590" s="28"/>
    </row>
    <row r="591" spans="1:6">
      <c r="A591" s="43"/>
      <c r="B591" s="43"/>
      <c r="D591" s="43"/>
      <c r="E591" s="36"/>
      <c r="F591" s="28"/>
    </row>
    <row r="592" spans="1:6">
      <c r="A592" s="43"/>
      <c r="B592" s="43"/>
      <c r="D592" s="43"/>
      <c r="E592" s="36"/>
      <c r="F592" s="28"/>
    </row>
    <row r="593" spans="1:6">
      <c r="A593" s="43"/>
      <c r="B593" s="43"/>
      <c r="D593" s="43"/>
      <c r="E593" s="36"/>
      <c r="F593" s="28"/>
    </row>
    <row r="594" spans="1:6">
      <c r="A594" s="43"/>
      <c r="B594" s="43"/>
      <c r="D594" s="43"/>
      <c r="E594" s="36"/>
      <c r="F594" s="28"/>
    </row>
    <row r="595" spans="1:6">
      <c r="A595" s="43"/>
      <c r="B595" s="43"/>
      <c r="D595" s="43"/>
      <c r="E595" s="36"/>
      <c r="F595" s="28"/>
    </row>
    <row r="596" spans="1:6">
      <c r="A596" s="43"/>
      <c r="B596" s="43"/>
      <c r="D596" s="43"/>
      <c r="E596" s="36"/>
      <c r="F596" s="28"/>
    </row>
    <row r="597" spans="1:6">
      <c r="A597" s="43"/>
      <c r="B597" s="43"/>
      <c r="D597" s="43"/>
      <c r="E597" s="36"/>
      <c r="F597" s="28"/>
    </row>
    <row r="598" spans="1:6">
      <c r="A598" s="43"/>
      <c r="B598" s="43"/>
      <c r="D598" s="43"/>
      <c r="E598" s="36"/>
      <c r="F598" s="28"/>
    </row>
    <row r="599" spans="1:6">
      <c r="A599" s="43"/>
      <c r="B599" s="43"/>
      <c r="D599" s="43"/>
      <c r="E599" s="36"/>
      <c r="F599" s="28"/>
    </row>
    <row r="600" spans="1:6">
      <c r="A600" s="43"/>
      <c r="B600" s="43"/>
      <c r="D600" s="43"/>
      <c r="E600" s="36"/>
      <c r="F600" s="28"/>
    </row>
    <row r="601" spans="1:6">
      <c r="A601" s="43"/>
      <c r="B601" s="43"/>
      <c r="D601" s="43"/>
      <c r="E601" s="36"/>
      <c r="F601" s="28"/>
    </row>
    <row r="602" spans="1:6">
      <c r="A602" s="43"/>
      <c r="B602" s="43"/>
      <c r="D602" s="43"/>
      <c r="E602" s="36"/>
      <c r="F602" s="28"/>
    </row>
    <row r="603" spans="1:6">
      <c r="A603" s="43"/>
      <c r="B603" s="43"/>
      <c r="D603" s="43"/>
      <c r="E603" s="36"/>
      <c r="F603" s="28"/>
    </row>
    <row r="604" spans="1:6">
      <c r="A604" s="43"/>
      <c r="B604" s="43"/>
      <c r="D604" s="43"/>
      <c r="E604" s="36"/>
      <c r="F604" s="28"/>
    </row>
    <row r="605" spans="1:6">
      <c r="A605" s="43"/>
      <c r="B605" s="43"/>
      <c r="D605" s="43"/>
      <c r="E605" s="36"/>
      <c r="F605" s="28"/>
    </row>
    <row r="606" spans="1:6">
      <c r="A606" s="43"/>
      <c r="B606" s="43"/>
      <c r="D606" s="43"/>
      <c r="E606" s="36"/>
      <c r="F606" s="28"/>
    </row>
    <row r="607" spans="1:6">
      <c r="A607" s="43"/>
      <c r="B607" s="43"/>
      <c r="D607" s="43"/>
      <c r="E607" s="36"/>
      <c r="F607" s="28"/>
    </row>
    <row r="608" spans="1:6">
      <c r="A608" s="43"/>
      <c r="B608" s="43"/>
      <c r="D608" s="43"/>
      <c r="E608" s="36"/>
      <c r="F608" s="28"/>
    </row>
    <row r="609" spans="1:6">
      <c r="A609" s="43"/>
      <c r="B609" s="43"/>
      <c r="D609" s="43"/>
      <c r="E609" s="36"/>
      <c r="F609" s="28"/>
    </row>
    <row r="610" spans="1:6">
      <c r="A610" s="43"/>
      <c r="B610" s="43"/>
      <c r="D610" s="43"/>
      <c r="E610" s="36"/>
      <c r="F610" s="28"/>
    </row>
    <row r="611" spans="1:6">
      <c r="A611" s="43"/>
      <c r="B611" s="43"/>
      <c r="D611" s="43"/>
      <c r="E611" s="36"/>
      <c r="F611" s="28"/>
    </row>
    <row r="612" spans="1:6">
      <c r="A612" s="43"/>
      <c r="B612" s="43"/>
      <c r="D612" s="43"/>
      <c r="E612" s="36"/>
      <c r="F612" s="28"/>
    </row>
    <row r="613" spans="1:6">
      <c r="A613" s="43"/>
      <c r="B613" s="43"/>
      <c r="D613" s="43"/>
      <c r="E613" s="36"/>
      <c r="F613" s="28"/>
    </row>
    <row r="614" spans="1:6">
      <c r="A614" s="43"/>
      <c r="B614" s="43"/>
      <c r="D614" s="43"/>
      <c r="E614" s="36"/>
      <c r="F614" s="28"/>
    </row>
    <row r="615" spans="1:6">
      <c r="A615" s="43"/>
      <c r="B615" s="43"/>
      <c r="D615" s="43"/>
      <c r="E615" s="36"/>
      <c r="F615" s="28"/>
    </row>
    <row r="616" spans="1:6">
      <c r="A616" s="43"/>
      <c r="B616" s="43"/>
      <c r="D616" s="43"/>
      <c r="E616" s="36"/>
      <c r="F616" s="28"/>
    </row>
    <row r="617" spans="1:6">
      <c r="A617" s="43"/>
      <c r="B617" s="43"/>
      <c r="D617" s="43"/>
      <c r="E617" s="36"/>
      <c r="F617" s="28"/>
    </row>
    <row r="618" spans="1:6">
      <c r="A618" s="43"/>
      <c r="B618" s="43"/>
      <c r="D618" s="43"/>
      <c r="E618" s="36"/>
      <c r="F618" s="28"/>
    </row>
    <row r="619" spans="1:6">
      <c r="A619" s="43"/>
      <c r="B619" s="43"/>
      <c r="D619" s="43"/>
      <c r="E619" s="36"/>
      <c r="F619" s="28"/>
    </row>
    <row r="620" spans="1:6">
      <c r="A620" s="43"/>
      <c r="B620" s="43"/>
      <c r="D620" s="43"/>
      <c r="E620" s="36"/>
      <c r="F620" s="28"/>
    </row>
    <row r="621" spans="1:6">
      <c r="A621" s="43"/>
      <c r="B621" s="43"/>
      <c r="D621" s="43"/>
      <c r="E621" s="36"/>
      <c r="F621" s="28"/>
    </row>
    <row r="622" spans="1:6">
      <c r="A622" s="43"/>
      <c r="B622" s="43"/>
      <c r="D622" s="43"/>
      <c r="E622" s="36"/>
      <c r="F622" s="28"/>
    </row>
    <row r="623" spans="1:6">
      <c r="A623" s="43"/>
      <c r="B623" s="43"/>
      <c r="D623" s="43"/>
      <c r="E623" s="36"/>
      <c r="F623" s="28"/>
    </row>
    <row r="624" spans="1:6">
      <c r="A624" s="43"/>
      <c r="B624" s="43"/>
      <c r="D624" s="43"/>
      <c r="E624" s="36"/>
      <c r="F624" s="28"/>
    </row>
    <row r="625" spans="1:6">
      <c r="A625" s="43"/>
      <c r="B625" s="43"/>
      <c r="D625" s="43"/>
      <c r="E625" s="36"/>
      <c r="F625" s="28"/>
    </row>
    <row r="626" spans="1:6">
      <c r="A626" s="43"/>
      <c r="B626" s="43"/>
      <c r="D626" s="43"/>
      <c r="E626" s="36"/>
      <c r="F626" s="28"/>
    </row>
    <row r="627" spans="1:6">
      <c r="A627" s="43"/>
      <c r="B627" s="43"/>
      <c r="D627" s="43"/>
      <c r="E627" s="36"/>
      <c r="F627" s="28"/>
    </row>
    <row r="628" spans="1:6">
      <c r="A628" s="43"/>
      <c r="B628" s="43"/>
      <c r="D628" s="43"/>
      <c r="E628" s="36"/>
      <c r="F628" s="28"/>
    </row>
    <row r="629" spans="1:6">
      <c r="A629" s="43"/>
      <c r="B629" s="43"/>
      <c r="D629" s="43"/>
      <c r="E629" s="36"/>
      <c r="F629" s="28"/>
    </row>
    <row r="630" spans="1:6">
      <c r="A630" s="43"/>
      <c r="B630" s="43"/>
      <c r="D630" s="43"/>
      <c r="E630" s="36"/>
      <c r="F630" s="28"/>
    </row>
    <row r="631" spans="1:6">
      <c r="A631" s="43"/>
      <c r="B631" s="43"/>
      <c r="D631" s="43"/>
      <c r="E631" s="36"/>
      <c r="F631" s="28"/>
    </row>
    <row r="632" spans="1:6">
      <c r="A632" s="43"/>
      <c r="B632" s="43"/>
      <c r="D632" s="43"/>
      <c r="E632" s="36"/>
      <c r="F632" s="28"/>
    </row>
    <row r="633" spans="1:6">
      <c r="A633" s="43"/>
      <c r="B633" s="43"/>
      <c r="D633" s="43"/>
      <c r="E633" s="36"/>
      <c r="F633" s="28"/>
    </row>
    <row r="634" spans="1:6">
      <c r="A634" s="43"/>
      <c r="B634" s="43"/>
      <c r="D634" s="43"/>
      <c r="E634" s="36"/>
      <c r="F634" s="28"/>
    </row>
    <row r="635" spans="1:6">
      <c r="A635" s="43"/>
      <c r="B635" s="43"/>
      <c r="D635" s="43"/>
      <c r="E635" s="36"/>
      <c r="F635" s="28"/>
    </row>
    <row r="636" spans="1:6">
      <c r="A636" s="43"/>
      <c r="B636" s="43"/>
      <c r="D636" s="43"/>
      <c r="E636" s="36"/>
      <c r="F636" s="28"/>
    </row>
    <row r="637" spans="1:6">
      <c r="A637" s="43"/>
      <c r="B637" s="43"/>
      <c r="D637" s="43"/>
      <c r="E637" s="36"/>
      <c r="F637" s="28"/>
    </row>
    <row r="638" spans="1:6">
      <c r="A638" s="43"/>
      <c r="B638" s="43"/>
      <c r="D638" s="43"/>
      <c r="E638" s="36"/>
      <c r="F638" s="28"/>
    </row>
    <row r="639" spans="1:6">
      <c r="A639" s="43"/>
      <c r="B639" s="43"/>
      <c r="D639" s="43"/>
      <c r="E639" s="36"/>
      <c r="F639" s="28"/>
    </row>
    <row r="640" spans="1:6">
      <c r="A640" s="43"/>
      <c r="B640" s="43"/>
      <c r="D640" s="43"/>
      <c r="E640" s="36"/>
      <c r="F640" s="28"/>
    </row>
    <row r="641" spans="1:6">
      <c r="A641" s="43"/>
      <c r="B641" s="43"/>
      <c r="D641" s="43"/>
      <c r="E641" s="36"/>
      <c r="F641" s="28"/>
    </row>
    <row r="642" spans="1:6">
      <c r="A642" s="43"/>
      <c r="B642" s="43"/>
      <c r="D642" s="43"/>
      <c r="E642" s="36"/>
      <c r="F642" s="28"/>
    </row>
    <row r="643" spans="1:6">
      <c r="A643" s="43"/>
      <c r="B643" s="43"/>
      <c r="D643" s="43"/>
      <c r="E643" s="36"/>
      <c r="F643" s="28"/>
    </row>
    <row r="644" spans="1:6">
      <c r="A644" s="43"/>
      <c r="B644" s="43"/>
      <c r="D644" s="43"/>
      <c r="E644" s="36"/>
      <c r="F644" s="28"/>
    </row>
    <row r="645" spans="1:6">
      <c r="A645" s="43"/>
      <c r="B645" s="43"/>
      <c r="D645" s="43"/>
      <c r="E645" s="36"/>
      <c r="F645" s="28"/>
    </row>
    <row r="646" spans="1:6">
      <c r="A646" s="43"/>
      <c r="B646" s="43"/>
      <c r="D646" s="43"/>
      <c r="E646" s="36"/>
      <c r="F646" s="28"/>
    </row>
    <row r="647" spans="1:6">
      <c r="A647" s="43"/>
      <c r="B647" s="43"/>
      <c r="D647" s="43"/>
      <c r="E647" s="36"/>
      <c r="F647" s="28"/>
    </row>
    <row r="648" spans="1:6">
      <c r="A648" s="43"/>
      <c r="B648" s="43"/>
      <c r="D648" s="43"/>
      <c r="E648" s="36"/>
      <c r="F648" s="28"/>
    </row>
    <row r="649" spans="1:6">
      <c r="A649" s="43"/>
      <c r="B649" s="43"/>
      <c r="D649" s="43"/>
      <c r="E649" s="36"/>
      <c r="F649" s="28"/>
    </row>
    <row r="650" spans="1:6">
      <c r="A650" s="43"/>
      <c r="B650" s="43"/>
      <c r="D650" s="43"/>
      <c r="E650" s="36"/>
      <c r="F650" s="28"/>
    </row>
    <row r="651" spans="1:6">
      <c r="A651" s="43"/>
      <c r="B651" s="43"/>
      <c r="D651" s="43"/>
      <c r="E651" s="36"/>
      <c r="F651" s="28"/>
    </row>
    <row r="652" spans="1:6">
      <c r="A652" s="43"/>
      <c r="B652" s="43"/>
      <c r="D652" s="43"/>
      <c r="E652" s="36"/>
      <c r="F652" s="28"/>
    </row>
    <row r="653" spans="1:6">
      <c r="A653" s="43"/>
      <c r="B653" s="43"/>
      <c r="D653" s="43"/>
      <c r="E653" s="36"/>
      <c r="F653" s="28"/>
    </row>
    <row r="654" spans="1:6">
      <c r="A654" s="43"/>
      <c r="B654" s="43"/>
      <c r="D654" s="43"/>
      <c r="E654" s="36"/>
      <c r="F654" s="28"/>
    </row>
    <row r="655" spans="1:6">
      <c r="A655" s="43"/>
      <c r="B655" s="43"/>
      <c r="D655" s="43"/>
      <c r="E655" s="36"/>
      <c r="F655" s="28"/>
    </row>
    <row r="656" spans="1:6">
      <c r="A656" s="43"/>
      <c r="B656" s="43"/>
      <c r="D656" s="43"/>
      <c r="E656" s="36"/>
      <c r="F656" s="28"/>
    </row>
    <row r="657" spans="1:6">
      <c r="A657" s="43"/>
      <c r="B657" s="43"/>
      <c r="D657" s="43"/>
      <c r="E657" s="36"/>
      <c r="F657" s="28"/>
    </row>
    <row r="658" spans="1:6">
      <c r="A658" s="43"/>
      <c r="B658" s="43"/>
      <c r="D658" s="43"/>
      <c r="E658" s="36"/>
      <c r="F658" s="28"/>
    </row>
    <row r="659" spans="1:6">
      <c r="A659" s="43"/>
      <c r="B659" s="43"/>
      <c r="D659" s="43"/>
      <c r="E659" s="36"/>
      <c r="F659" s="28"/>
    </row>
    <row r="660" spans="1:6">
      <c r="A660" s="43"/>
      <c r="B660" s="43"/>
      <c r="D660" s="43"/>
      <c r="E660" s="36"/>
      <c r="F660" s="28"/>
    </row>
    <row r="661" spans="1:6">
      <c r="A661" s="43"/>
      <c r="B661" s="43"/>
      <c r="D661" s="43"/>
      <c r="E661" s="36"/>
      <c r="F661" s="28"/>
    </row>
    <row r="662" spans="1:6">
      <c r="A662" s="43"/>
      <c r="B662" s="43"/>
      <c r="D662" s="43"/>
      <c r="E662" s="36"/>
      <c r="F662" s="28"/>
    </row>
    <row r="663" spans="1:6">
      <c r="A663" s="43"/>
      <c r="B663" s="43"/>
      <c r="D663" s="43"/>
      <c r="E663" s="36"/>
      <c r="F663" s="28"/>
    </row>
    <row r="664" spans="1:6">
      <c r="A664" s="43"/>
      <c r="B664" s="43"/>
      <c r="D664" s="43"/>
      <c r="E664" s="36"/>
      <c r="F664" s="28"/>
    </row>
    <row r="665" spans="1:6">
      <c r="A665" s="43"/>
      <c r="B665" s="43"/>
      <c r="D665" s="43"/>
      <c r="E665" s="36"/>
      <c r="F665" s="28"/>
    </row>
    <row r="666" spans="1:6">
      <c r="A666" s="43"/>
      <c r="B666" s="43"/>
      <c r="D666" s="43"/>
      <c r="E666" s="36"/>
      <c r="F666" s="28"/>
    </row>
    <row r="667" spans="1:6">
      <c r="A667" s="43"/>
      <c r="B667" s="43"/>
      <c r="D667" s="43"/>
      <c r="E667" s="36"/>
      <c r="F667" s="28"/>
    </row>
    <row r="668" spans="1:6">
      <c r="A668" s="43"/>
      <c r="B668" s="43"/>
      <c r="D668" s="43"/>
      <c r="E668" s="36"/>
      <c r="F668" s="28"/>
    </row>
    <row r="669" spans="1:6">
      <c r="A669" s="43"/>
      <c r="B669" s="43"/>
      <c r="D669" s="43"/>
      <c r="E669" s="36"/>
      <c r="F669" s="28"/>
    </row>
    <row r="670" spans="1:6">
      <c r="A670" s="43"/>
      <c r="B670" s="43"/>
      <c r="D670" s="43"/>
      <c r="E670" s="36"/>
      <c r="F670" s="28"/>
    </row>
    <row r="671" spans="1:6">
      <c r="A671" s="43"/>
      <c r="B671" s="43"/>
      <c r="D671" s="43"/>
      <c r="E671" s="36"/>
      <c r="F671" s="28"/>
    </row>
    <row r="672" spans="1:6">
      <c r="A672" s="43"/>
      <c r="B672" s="43"/>
      <c r="D672" s="43"/>
      <c r="E672" s="36"/>
      <c r="F672" s="28"/>
    </row>
    <row r="673" spans="1:6">
      <c r="A673" s="43"/>
      <c r="B673" s="43"/>
      <c r="D673" s="43"/>
      <c r="E673" s="36"/>
      <c r="F673" s="28"/>
    </row>
    <row r="674" spans="1:6">
      <c r="A674" s="43"/>
      <c r="B674" s="43"/>
      <c r="D674" s="43"/>
      <c r="E674" s="36"/>
      <c r="F674" s="28"/>
    </row>
    <row r="675" spans="1:6">
      <c r="A675" s="43"/>
      <c r="B675" s="43"/>
      <c r="D675" s="43"/>
      <c r="E675" s="36"/>
      <c r="F675" s="28"/>
    </row>
    <row r="676" spans="1:6">
      <c r="A676" s="43"/>
      <c r="B676" s="43"/>
      <c r="D676" s="43"/>
      <c r="E676" s="36"/>
      <c r="F676" s="28"/>
    </row>
    <row r="677" spans="1:6">
      <c r="A677" s="43"/>
      <c r="B677" s="43"/>
      <c r="D677" s="43"/>
      <c r="E677" s="36"/>
      <c r="F677" s="28"/>
    </row>
    <row r="678" spans="1:6">
      <c r="A678" s="43"/>
      <c r="B678" s="43"/>
      <c r="D678" s="43"/>
      <c r="E678" s="36"/>
      <c r="F678" s="28"/>
    </row>
    <row r="679" spans="1:6">
      <c r="A679" s="43"/>
      <c r="B679" s="43"/>
      <c r="D679" s="43"/>
      <c r="E679" s="36"/>
      <c r="F679" s="28"/>
    </row>
    <row r="680" spans="1:6">
      <c r="A680" s="43"/>
      <c r="B680" s="43"/>
      <c r="D680" s="43"/>
      <c r="E680" s="36"/>
      <c r="F680" s="28"/>
    </row>
    <row r="681" spans="1:6">
      <c r="A681" s="43"/>
      <c r="B681" s="43"/>
      <c r="D681" s="43"/>
      <c r="E681" s="36"/>
      <c r="F681" s="28"/>
    </row>
    <row r="682" spans="1:6">
      <c r="A682" s="43"/>
      <c r="B682" s="43"/>
      <c r="D682" s="43"/>
      <c r="E682" s="36"/>
      <c r="F682" s="28"/>
    </row>
    <row r="683" spans="1:6">
      <c r="A683" s="43"/>
      <c r="B683" s="43"/>
      <c r="D683" s="43"/>
      <c r="E683" s="36"/>
      <c r="F683" s="28"/>
    </row>
    <row r="684" spans="1:6">
      <c r="A684" s="43"/>
      <c r="B684" s="43"/>
      <c r="D684" s="43"/>
      <c r="E684" s="36"/>
      <c r="F684" s="28"/>
    </row>
    <row r="685" spans="1:6">
      <c r="A685" s="43"/>
      <c r="B685" s="43"/>
      <c r="D685" s="43"/>
      <c r="E685" s="36"/>
      <c r="F685" s="28"/>
    </row>
  </sheetData>
  <mergeCells count="70">
    <mergeCell ref="A1:F1"/>
    <mergeCell ref="A2:F2"/>
    <mergeCell ref="A3:F3"/>
    <mergeCell ref="A4:F4"/>
    <mergeCell ref="D32:E32"/>
    <mergeCell ref="D12:E12"/>
    <mergeCell ref="D18:E18"/>
    <mergeCell ref="D22:E22"/>
    <mergeCell ref="H9:H10"/>
    <mergeCell ref="A6:H6"/>
    <mergeCell ref="A13:A17"/>
    <mergeCell ref="D13:E13"/>
    <mergeCell ref="D16:E16"/>
    <mergeCell ref="D17:E17"/>
    <mergeCell ref="L9:L10"/>
    <mergeCell ref="G9:G10"/>
    <mergeCell ref="A19:A32"/>
    <mergeCell ref="A9:C10"/>
    <mergeCell ref="D9:E10"/>
    <mergeCell ref="F9:F10"/>
    <mergeCell ref="B11:C11"/>
    <mergeCell ref="D11:E11"/>
    <mergeCell ref="D19:E19"/>
    <mergeCell ref="B20:B30"/>
    <mergeCell ref="D20:E20"/>
    <mergeCell ref="D21:E21"/>
    <mergeCell ref="C24:C29"/>
    <mergeCell ref="D30:E30"/>
    <mergeCell ref="D31:E31"/>
    <mergeCell ref="A36:A47"/>
    <mergeCell ref="D36:E36"/>
    <mergeCell ref="D37:E37"/>
    <mergeCell ref="D38:E38"/>
    <mergeCell ref="D39:E39"/>
    <mergeCell ref="D40:E40"/>
    <mergeCell ref="D46:E46"/>
    <mergeCell ref="D33:E33"/>
    <mergeCell ref="D34:E34"/>
    <mergeCell ref="D35:E35"/>
    <mergeCell ref="D41:E41"/>
    <mergeCell ref="D43:E43"/>
    <mergeCell ref="D44:E44"/>
    <mergeCell ref="D42:E42"/>
    <mergeCell ref="D53:E53"/>
    <mergeCell ref="D54:E54"/>
    <mergeCell ref="D55:E55"/>
    <mergeCell ref="D45:E45"/>
    <mergeCell ref="D50:E50"/>
    <mergeCell ref="D51:E51"/>
    <mergeCell ref="D52:E52"/>
    <mergeCell ref="D48:E48"/>
    <mergeCell ref="D49:E49"/>
    <mergeCell ref="D47:E47"/>
    <mergeCell ref="D56:E56"/>
    <mergeCell ref="D57:E57"/>
    <mergeCell ref="D59:E59"/>
    <mergeCell ref="B69:H69"/>
    <mergeCell ref="D58:E58"/>
    <mergeCell ref="A60:A68"/>
    <mergeCell ref="D60:E60"/>
    <mergeCell ref="D61:E61"/>
    <mergeCell ref="D62:E62"/>
    <mergeCell ref="D63:E63"/>
    <mergeCell ref="E75:F75"/>
    <mergeCell ref="D64:E64"/>
    <mergeCell ref="D65:E65"/>
    <mergeCell ref="D66:E66"/>
    <mergeCell ref="D67:E67"/>
    <mergeCell ref="D68:E68"/>
    <mergeCell ref="E74:F74"/>
  </mergeCells>
  <phoneticPr fontId="0" type="noConversion"/>
  <pageMargins left="0.31496062992125984" right="0.31496062992125984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BVC sintetic 2017</vt:lpstr>
      <vt:lpstr>'BVC sintetic 2017'!Print_Titles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Iliescu</dc:creator>
  <cp:lastModifiedBy>theon</cp:lastModifiedBy>
  <cp:lastPrinted>2017-03-28T06:53:52Z</cp:lastPrinted>
  <dcterms:created xsi:type="dcterms:W3CDTF">2017-02-21T11:21:55Z</dcterms:created>
  <dcterms:modified xsi:type="dcterms:W3CDTF">2017-03-28T07:55:31Z</dcterms:modified>
</cp:coreProperties>
</file>